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2" windowWidth="12432" windowHeight="11700" activeTab="0"/>
  </bookViews>
  <sheets>
    <sheet name="lspp 1-24 ore" sheetId="1" r:id="rId1"/>
    <sheet name="lspp 1-5 giorni" sheetId="2" r:id="rId2"/>
    <sheet name="Calcolo Tr evento pluviometrico" sheetId="3" r:id="rId3"/>
  </sheets>
  <definedNames>
    <definedName name="_xlnm.Print_Area" localSheetId="2">'Calcolo Tr evento pluviometrico'!$A$1:$E$31</definedName>
    <definedName name="_xlnm.Print_Area" localSheetId="0">'lspp 1-24 ore'!$A$1:$K$77</definedName>
    <definedName name="_xlnm.Print_Area" localSheetId="1">'lspp 1-5 giorni'!$A$1:$K$61</definedName>
  </definedNames>
  <calcPr fullCalcOnLoad="1"/>
</workbook>
</file>

<file path=xl/sharedStrings.xml><?xml version="1.0" encoding="utf-8"?>
<sst xmlns="http://schemas.openxmlformats.org/spreadsheetml/2006/main" count="116" uniqueCount="60">
  <si>
    <t>Durata (ore)</t>
  </si>
  <si>
    <t>TR 2 anni</t>
  </si>
  <si>
    <t>TR 5 anni</t>
  </si>
  <si>
    <t>TR 10 anni</t>
  </si>
  <si>
    <t>TR 20 anni</t>
  </si>
  <si>
    <t>TR 50 anni</t>
  </si>
  <si>
    <t>TR 100 anni</t>
  </si>
  <si>
    <t>TR 200 anni</t>
  </si>
  <si>
    <t>N - Coefficente di scala</t>
  </si>
  <si>
    <t>GEV - parametro alpha</t>
  </si>
  <si>
    <t>GEV - parametro kappa</t>
  </si>
  <si>
    <t>GEV - parametro epsilon</t>
  </si>
  <si>
    <t>A1 - Coefficente pluviometrico orario</t>
  </si>
  <si>
    <t>Tempo di ritorno (anni)</t>
  </si>
  <si>
    <t xml:space="preserve">nelle celle </t>
  </si>
  <si>
    <t>nella cella</t>
  </si>
  <si>
    <t>wT</t>
  </si>
  <si>
    <t>Tr</t>
  </si>
  <si>
    <t>Tabella delle precipitazioni previste al variare delle durate e dei tempi di ritorno</t>
  </si>
  <si>
    <t>Località:</t>
  </si>
  <si>
    <t>Coordinate:</t>
  </si>
  <si>
    <t>Istruzioni per inserimento dei dati di input</t>
  </si>
  <si>
    <t>Formulazione analitica</t>
  </si>
  <si>
    <t>……………</t>
  </si>
  <si>
    <t>indicare la località prescelta ed eventualmente le coordinate desunte dalla mappa.</t>
  </si>
  <si>
    <t>copiare e incollare i valori dalla tabella ottenuta cliccando sul punto mappa  (nb= codificare decimali con il punto)</t>
  </si>
  <si>
    <t>Bibliografia ARPA Lombardia:</t>
  </si>
  <si>
    <t>http://idro.arpalombardia.it/manual/lspp.pdf</t>
  </si>
  <si>
    <t>http://idro.arpalombardia.it/manual/STRADA_report.pdf</t>
  </si>
  <si>
    <t xml:space="preserve">Parametri ricavati da:  </t>
  </si>
  <si>
    <t>http://idro.arpalombardia.it</t>
  </si>
  <si>
    <t>W2 - Tempo di ritorno 2 anni</t>
  </si>
  <si>
    <t>W5 - Tempo di ritorno 5 anni</t>
  </si>
  <si>
    <t>W10 - Tempo di ritorno 10 anni</t>
  </si>
  <si>
    <t>W20 - Tempo di ritorno 20 anni</t>
  </si>
  <si>
    <t>W50 - Tempo di ritorno 50 anni</t>
  </si>
  <si>
    <t>W100 - Tempo di ritorno 100 anni</t>
  </si>
  <si>
    <t>W200 - Tempo di ritorno 200 anni</t>
  </si>
  <si>
    <t>Durata (gg)</t>
  </si>
  <si>
    <t>Durata dell'evento [ore]</t>
  </si>
  <si>
    <t>Precipitazione cumulata [mm]</t>
  </si>
  <si>
    <t>w</t>
  </si>
  <si>
    <t>F</t>
  </si>
  <si>
    <t>Inserire la durata dell'evento da valutare in ore e la corrispondente precipitazione cumulata in mm.</t>
  </si>
  <si>
    <t>Evento pluviometrico</t>
  </si>
  <si>
    <t>ù</t>
  </si>
  <si>
    <t>Inversione della formula</t>
  </si>
  <si>
    <t>Durata dell'evento:</t>
  </si>
  <si>
    <t>ore</t>
  </si>
  <si>
    <t>Precipitazione osservata:</t>
  </si>
  <si>
    <t>mm</t>
  </si>
  <si>
    <t>anni</t>
  </si>
  <si>
    <t>Tempo di ritorno:</t>
  </si>
  <si>
    <t>Formulazione analitica linee segnalatrici</t>
  </si>
  <si>
    <t>Linea segnalatrice</t>
  </si>
  <si>
    <t>inserire il tempo di ritorno desiderato in anni per il calcolo della linea segnalatrice</t>
  </si>
  <si>
    <t>Calcolo della linea segnatrice 1-24 ore</t>
  </si>
  <si>
    <t>Calcolo della linea segnalatrice 1-5 giorni</t>
  </si>
  <si>
    <t>Calcolo del tempo di ritorno di un evento pluviometrico 1-24 ore</t>
  </si>
  <si>
    <t>MERATE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</si>
</sst>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Times"/>
      <family val="1"/>
    </font>
    <font>
      <sz val="11"/>
      <name val="Calibri"/>
      <family val="2"/>
    </font>
    <font>
      <u val="single"/>
      <sz val="9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9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2" fillId="28" borderId="1" xfId="43" applyAlignment="1">
      <alignment/>
    </xf>
    <xf numFmtId="0" fontId="0" fillId="30" borderId="4" xfId="48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46" fillId="0" borderId="0" xfId="52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14" fillId="33" borderId="0" xfId="36" applyFont="1" applyFill="1" applyBorder="1" applyAlignment="1">
      <alignment/>
    </xf>
    <xf numFmtId="0" fontId="16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46" fillId="33" borderId="0" xfId="52" applyFill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6" fillId="33" borderId="0" xfId="52" applyFill="1" applyBorder="1" applyAlignment="1" applyProtection="1">
      <alignment/>
      <protection locked="0"/>
    </xf>
    <xf numFmtId="0" fontId="53" fillId="34" borderId="10" xfId="6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4" fillId="33" borderId="0" xfId="36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Fill="1" applyBorder="1" applyAlignment="1" applyProtection="1">
      <alignment/>
      <protection locked="0"/>
    </xf>
    <xf numFmtId="0" fontId="42" fillId="0" borderId="0" xfId="43" applyFill="1" applyBorder="1" applyAlignment="1" applyProtection="1">
      <alignment horizontal="right" vertical="center" wrapText="1"/>
      <protection locked="0"/>
    </xf>
    <xf numFmtId="166" fontId="0" fillId="33" borderId="0" xfId="0" applyNumberFormat="1" applyFill="1" applyBorder="1" applyAlignment="1">
      <alignment horizontal="right"/>
    </xf>
    <xf numFmtId="164" fontId="7" fillId="33" borderId="11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4" fillId="33" borderId="13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right"/>
    </xf>
    <xf numFmtId="0" fontId="19" fillId="33" borderId="13" xfId="0" applyFont="1" applyFill="1" applyBorder="1" applyAlignment="1">
      <alignment horizontal="right" vertical="top"/>
    </xf>
    <xf numFmtId="0" fontId="12" fillId="33" borderId="13" xfId="0" applyFont="1" applyFill="1" applyBorder="1" applyAlignment="1">
      <alignment/>
    </xf>
    <xf numFmtId="0" fontId="15" fillId="33" borderId="0" xfId="36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8" fillId="33" borderId="0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13" fillId="34" borderId="10" xfId="60" applyFont="1" applyFill="1" applyBorder="1" applyAlignment="1" applyProtection="1">
      <alignment/>
      <protection locked="0"/>
    </xf>
    <xf numFmtId="0" fontId="42" fillId="28" borderId="18" xfId="43" applyBorder="1" applyAlignment="1" applyProtection="1">
      <alignment/>
      <protection locked="0"/>
    </xf>
    <xf numFmtId="166" fontId="20" fillId="33" borderId="10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17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2" fillId="28" borderId="18" xfId="43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164" fontId="13" fillId="33" borderId="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11" fillId="33" borderId="19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30" borderId="21" xfId="48" applyFont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" vertical="top"/>
    </xf>
    <xf numFmtId="0" fontId="15" fillId="0" borderId="0" xfId="36" applyFont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0" fillId="33" borderId="22" xfId="0" applyFill="1" applyBorder="1" applyAlignment="1">
      <alignment/>
    </xf>
    <xf numFmtId="165" fontId="0" fillId="33" borderId="22" xfId="0" applyNumberForma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6" fillId="0" borderId="0" xfId="52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5" fillId="33" borderId="13" xfId="0" applyFont="1" applyFill="1" applyBorder="1" applyAlignment="1" applyProtection="1">
      <alignment horizontal="right" vertical="center"/>
      <protection locked="0"/>
    </xf>
    <xf numFmtId="0" fontId="3" fillId="33" borderId="0" xfId="52" applyFont="1" applyFill="1" applyBorder="1" applyAlignment="1" applyProtection="1">
      <alignment/>
      <protection locked="0"/>
    </xf>
    <xf numFmtId="0" fontId="42" fillId="28" borderId="1" xfId="43" applyFill="1" applyAlignment="1">
      <alignment/>
    </xf>
    <xf numFmtId="0" fontId="5" fillId="28" borderId="0" xfId="0" applyFont="1" applyFill="1" applyAlignment="1" applyProtection="1">
      <alignment horizontal="left" vertical="center" wrapText="1"/>
      <protection locked="0"/>
    </xf>
    <xf numFmtId="0" fontId="17" fillId="33" borderId="19" xfId="0" applyFont="1" applyFill="1" applyBorder="1" applyAlignment="1">
      <alignment horizontal="left" wrapText="1"/>
    </xf>
    <xf numFmtId="0" fontId="17" fillId="33" borderId="20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Linee segnalatrici di probabilità pluviometrica</a:t>
            </a:r>
          </a:p>
        </c:rich>
      </c:tx>
      <c:layout>
        <c:manualLayout>
          <c:xMode val="factor"/>
          <c:yMode val="factor"/>
          <c:x val="0.003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925"/>
          <c:w val="0.7895"/>
          <c:h val="0.8252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'lspp 1-24 ore'!$I$18</c:f>
              <c:strCache>
                <c:ptCount val="1"/>
                <c:pt idx="0">
                  <c:v>TR 200 anni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/>
            </c:numRef>
          </c:xVal>
          <c:yVal>
            <c:numRef>
              <c:f>'lspp 1-24 ore'!$I$19:$I$42</c:f>
              <c:numCache/>
            </c:numRef>
          </c:yVal>
          <c:smooth val="1"/>
        </c:ser>
        <c:ser>
          <c:idx val="5"/>
          <c:order val="1"/>
          <c:tx>
            <c:strRef>
              <c:f>'lspp 1-24 ore'!$H$18</c:f>
              <c:strCache>
                <c:ptCount val="1"/>
                <c:pt idx="0">
                  <c:v>TR 100 anni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/>
            </c:numRef>
          </c:xVal>
          <c:yVal>
            <c:numRef>
              <c:f>'lspp 1-24 ore'!$H$19:$H$42</c:f>
              <c:numCache/>
            </c:numRef>
          </c:yVal>
          <c:smooth val="1"/>
        </c:ser>
        <c:ser>
          <c:idx val="4"/>
          <c:order val="2"/>
          <c:tx>
            <c:strRef>
              <c:f>'lspp 1-24 ore'!$G$18</c:f>
              <c:strCache>
                <c:ptCount val="1"/>
                <c:pt idx="0">
                  <c:v>TR 50 anni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/>
            </c:numRef>
          </c:xVal>
          <c:yVal>
            <c:numRef>
              <c:f>'lspp 1-24 ore'!$G$19:$G$42</c:f>
              <c:numCache/>
            </c:numRef>
          </c:yVal>
          <c:smooth val="1"/>
        </c:ser>
        <c:ser>
          <c:idx val="3"/>
          <c:order val="3"/>
          <c:tx>
            <c:strRef>
              <c:f>'lspp 1-24 ore'!$F$18</c:f>
              <c:strCache>
                <c:ptCount val="1"/>
                <c:pt idx="0">
                  <c:v>TR 20 anni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/>
            </c:numRef>
          </c:xVal>
          <c:yVal>
            <c:numRef>
              <c:f>'lspp 1-24 ore'!$F$19:$F$42</c:f>
              <c:numCache/>
            </c:numRef>
          </c:yVal>
          <c:smooth val="1"/>
        </c:ser>
        <c:ser>
          <c:idx val="2"/>
          <c:order val="4"/>
          <c:tx>
            <c:strRef>
              <c:f>'lspp 1-24 ore'!$E$18</c:f>
              <c:strCache>
                <c:ptCount val="1"/>
                <c:pt idx="0">
                  <c:v>TR 10 anni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/>
            </c:numRef>
          </c:xVal>
          <c:yVal>
            <c:numRef>
              <c:f>'lspp 1-24 ore'!$E$19:$E$42</c:f>
              <c:numCache/>
            </c:numRef>
          </c:yVal>
          <c:smooth val="1"/>
        </c:ser>
        <c:ser>
          <c:idx val="1"/>
          <c:order val="5"/>
          <c:tx>
            <c:strRef>
              <c:f>'lspp 1-24 ore'!$D$18</c:f>
              <c:strCache>
                <c:ptCount val="1"/>
                <c:pt idx="0">
                  <c:v>TR 5 anni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/>
            </c:numRef>
          </c:xVal>
          <c:yVal>
            <c:numRef>
              <c:f>'lspp 1-24 ore'!$D$19:$D$42</c:f>
              <c:numCache/>
            </c:numRef>
          </c:yVal>
          <c:smooth val="1"/>
        </c:ser>
        <c:ser>
          <c:idx val="0"/>
          <c:order val="6"/>
          <c:tx>
            <c:strRef>
              <c:f>'lspp 1-24 ore'!$C$18</c:f>
              <c:strCache>
                <c:ptCount val="1"/>
                <c:pt idx="0">
                  <c:v>TR 2 anni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/>
            </c:numRef>
          </c:xVal>
          <c:yVal>
            <c:numRef>
              <c:f>'lspp 1-24 ore'!$C$19:$C$42</c:f>
              <c:numCache/>
            </c:numRef>
          </c:yVal>
          <c:smooth val="1"/>
        </c:ser>
        <c:ser>
          <c:idx val="7"/>
          <c:order val="7"/>
          <c:tx>
            <c:strRef>
              <c:f>'lspp 1-24 ore'!$J$18</c:f>
              <c:strCache>
                <c:ptCount val="1"/>
                <c:pt idx="0">
                  <c:v>TR  anni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/>
            </c:numRef>
          </c:xVal>
          <c:yVal>
            <c:numRef>
              <c:f>'lspp 1-24 ore'!$J$19:$J$42</c:f>
              <c:numCache/>
            </c:numRef>
          </c:yVal>
          <c:smooth val="1"/>
        </c:ser>
        <c:ser>
          <c:idx val="8"/>
          <c:order val="8"/>
          <c:tx>
            <c:strRef>
              <c:f>'lspp 1-24 ore'!$I$6</c:f>
              <c:strCache>
                <c:ptCount val="1"/>
                <c:pt idx="0">
                  <c:v>Evento pluviometrico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'lspp 1-24 ore'!$I$7</c:f>
              <c:numCache/>
            </c:numRef>
          </c:xVal>
          <c:yVal>
            <c:numRef>
              <c:f>'lspp 1-24 ore'!$I$8</c:f>
              <c:numCache/>
            </c:numRef>
          </c:yVal>
          <c:smooth val="1"/>
        </c:ser>
        <c:axId val="2284248"/>
        <c:axId val="20558233"/>
      </c:scatterChart>
      <c:valAx>
        <c:axId val="2284248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Durata evento [ore]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8233"/>
        <c:crosses val="autoZero"/>
        <c:crossBetween val="midCat"/>
        <c:dispUnits/>
        <c:majorUnit val="1"/>
      </c:valAx>
      <c:valAx>
        <c:axId val="205582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prevista [mm]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248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0615"/>
          <c:w val="0.196"/>
          <c:h val="0.7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Linee segnalatrici di probabilità pluviometrica</a:t>
            </a:r>
          </a:p>
        </c:rich>
      </c:tx>
      <c:layout>
        <c:manualLayout>
          <c:xMode val="factor"/>
          <c:yMode val="factor"/>
          <c:x val="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45"/>
          <c:w val="0.797"/>
          <c:h val="0.813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'lspp 1-5 giorni'!$I$21</c:f>
              <c:strCache>
                <c:ptCount val="1"/>
                <c:pt idx="0">
                  <c:v>TR 200 anni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/>
            </c:numRef>
          </c:xVal>
          <c:yVal>
            <c:numRef>
              <c:f>'lspp 1-5 giorni'!$I$22:$I$30</c:f>
              <c:numCache/>
            </c:numRef>
          </c:yVal>
          <c:smooth val="1"/>
        </c:ser>
        <c:ser>
          <c:idx val="5"/>
          <c:order val="1"/>
          <c:tx>
            <c:strRef>
              <c:f>'lspp 1-5 giorni'!$H$21</c:f>
              <c:strCache>
                <c:ptCount val="1"/>
                <c:pt idx="0">
                  <c:v>TR 100 anni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/>
            </c:numRef>
          </c:xVal>
          <c:yVal>
            <c:numRef>
              <c:f>'lspp 1-5 giorni'!$H$22:$H$30</c:f>
              <c:numCache/>
            </c:numRef>
          </c:yVal>
          <c:smooth val="1"/>
        </c:ser>
        <c:ser>
          <c:idx val="4"/>
          <c:order val="2"/>
          <c:tx>
            <c:strRef>
              <c:f>'lspp 1-5 giorni'!$G$21</c:f>
              <c:strCache>
                <c:ptCount val="1"/>
                <c:pt idx="0">
                  <c:v>TR 50 anni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/>
            </c:numRef>
          </c:xVal>
          <c:yVal>
            <c:numRef>
              <c:f>'lspp 1-5 giorni'!$G$22:$G$30</c:f>
              <c:numCache/>
            </c:numRef>
          </c:yVal>
          <c:smooth val="1"/>
        </c:ser>
        <c:ser>
          <c:idx val="3"/>
          <c:order val="3"/>
          <c:tx>
            <c:strRef>
              <c:f>'lspp 1-5 giorni'!$F$21</c:f>
              <c:strCache>
                <c:ptCount val="1"/>
                <c:pt idx="0">
                  <c:v>TR 20 anni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/>
            </c:numRef>
          </c:xVal>
          <c:yVal>
            <c:numRef>
              <c:f>'lspp 1-5 giorni'!$F$22:$F$30</c:f>
              <c:numCache/>
            </c:numRef>
          </c:yVal>
          <c:smooth val="1"/>
        </c:ser>
        <c:ser>
          <c:idx val="2"/>
          <c:order val="4"/>
          <c:tx>
            <c:strRef>
              <c:f>'lspp 1-5 giorni'!$E$21</c:f>
              <c:strCache>
                <c:ptCount val="1"/>
                <c:pt idx="0">
                  <c:v>TR 10 anni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/>
            </c:numRef>
          </c:xVal>
          <c:yVal>
            <c:numRef>
              <c:f>'lspp 1-5 giorni'!$E$22:$E$30</c:f>
              <c:numCache/>
            </c:numRef>
          </c:yVal>
          <c:smooth val="1"/>
        </c:ser>
        <c:ser>
          <c:idx val="1"/>
          <c:order val="5"/>
          <c:tx>
            <c:strRef>
              <c:f>'lspp 1-5 giorni'!$D$21</c:f>
              <c:strCache>
                <c:ptCount val="1"/>
                <c:pt idx="0">
                  <c:v>TR 5 anni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/>
            </c:numRef>
          </c:xVal>
          <c:yVal>
            <c:numRef>
              <c:f>'lspp 1-5 giorni'!$D$22:$D$30</c:f>
              <c:numCache/>
            </c:numRef>
          </c:yVal>
          <c:smooth val="1"/>
        </c:ser>
        <c:ser>
          <c:idx val="0"/>
          <c:order val="6"/>
          <c:tx>
            <c:strRef>
              <c:f>'lspp 1-5 giorni'!$C$21</c:f>
              <c:strCache>
                <c:ptCount val="1"/>
                <c:pt idx="0">
                  <c:v>TR 2 anni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/>
            </c:numRef>
          </c:xVal>
          <c:yVal>
            <c:numRef>
              <c:f>'lspp 1-5 giorni'!$C$22:$C$30</c:f>
              <c:numCache/>
            </c:numRef>
          </c:yVal>
          <c:smooth val="1"/>
        </c:ser>
        <c:ser>
          <c:idx val="7"/>
          <c:order val="7"/>
          <c:tx>
            <c:strRef>
              <c:f>'lspp 1-5 giorni'!$I$5</c:f>
              <c:strCache>
                <c:ptCount val="1"/>
                <c:pt idx="0">
                  <c:v>Evento pluviometrico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'lspp 1-5 giorni'!$I$6</c:f>
              <c:numCache/>
            </c:numRef>
          </c:xVal>
          <c:yVal>
            <c:numRef>
              <c:f>'lspp 1-5 giorni'!$I$7</c:f>
              <c:numCache/>
            </c:numRef>
          </c:yVal>
          <c:smooth val="1"/>
        </c:ser>
        <c:axId val="50806370"/>
        <c:axId val="54604147"/>
      </c:scatterChart>
      <c:valAx>
        <c:axId val="50806370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Durata evento [giorni]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4147"/>
        <c:crosses val="autoZero"/>
        <c:crossBetween val="midCat"/>
        <c:dispUnits/>
        <c:majorUnit val="1"/>
        <c:minorUnit val="0.5"/>
      </c:valAx>
      <c:valAx>
        <c:axId val="546041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prevista [mm]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370"/>
        <c:crosses val="autoZero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1365"/>
          <c:w val="0.20375"/>
          <c:h val="0.6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-0.00025</cdr:y>
    </cdr:from>
    <cdr:to>
      <cdr:x>0.19325</cdr:x>
      <cdr:y>0.09175</cdr:y>
    </cdr:to>
    <cdr:pic>
      <cdr:nvPicPr>
        <cdr:cNvPr id="1" name="Immagin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533525" cy="552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42</xdr:row>
      <xdr:rowOff>180975</xdr:rowOff>
    </xdr:from>
    <xdr:to>
      <xdr:col>10</xdr:col>
      <xdr:colOff>1123950</xdr:colOff>
      <xdr:row>76</xdr:row>
      <xdr:rowOff>38100</xdr:rowOff>
    </xdr:to>
    <xdr:graphicFrame>
      <xdr:nvGraphicFramePr>
        <xdr:cNvPr id="1" name="Grafico 1"/>
        <xdr:cNvGraphicFramePr/>
      </xdr:nvGraphicFramePr>
      <xdr:xfrm>
        <a:off x="57150" y="8077200"/>
        <a:ext cx="79152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66675</xdr:rowOff>
    </xdr:from>
    <xdr:to>
      <xdr:col>3</xdr:col>
      <xdr:colOff>276225</xdr:colOff>
      <xdr:row>2</xdr:row>
      <xdr:rowOff>133350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6675"/>
          <a:ext cx="1819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-0.0015</cdr:y>
    </cdr:from>
    <cdr:to>
      <cdr:x>0.20025</cdr:x>
      <cdr:y>0.096</cdr:y>
    </cdr:to>
    <cdr:pic>
      <cdr:nvPicPr>
        <cdr:cNvPr id="1" name="Immagin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0"/>
          <a:ext cx="13239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123825</xdr:rowOff>
    </xdr:from>
    <xdr:to>
      <xdr:col>10</xdr:col>
      <xdr:colOff>47625</xdr:colOff>
      <xdr:row>60</xdr:row>
      <xdr:rowOff>19050</xdr:rowOff>
    </xdr:to>
    <xdr:graphicFrame>
      <xdr:nvGraphicFramePr>
        <xdr:cNvPr id="1" name="Grafico 1"/>
        <xdr:cNvGraphicFramePr/>
      </xdr:nvGraphicFramePr>
      <xdr:xfrm>
        <a:off x="171450" y="5915025"/>
        <a:ext cx="65722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219075</xdr:colOff>
      <xdr:row>0</xdr:row>
      <xdr:rowOff>76200</xdr:rowOff>
    </xdr:from>
    <xdr:to>
      <xdr:col>3</xdr:col>
      <xdr:colOff>200025</xdr:colOff>
      <xdr:row>2</xdr:row>
      <xdr:rowOff>180975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6200"/>
          <a:ext cx="1771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0</xdr:col>
      <xdr:colOff>2047875</xdr:colOff>
      <xdr:row>0</xdr:row>
      <xdr:rowOff>590550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1847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dro.arpalombardia.it/manual/lspp.pdf" TargetMode="External" /><Relationship Id="rId2" Type="http://schemas.openxmlformats.org/officeDocument/2006/relationships/hyperlink" Target="http://idro.arpalombardia.it/" TargetMode="External" /><Relationship Id="rId3" Type="http://schemas.openxmlformats.org/officeDocument/2006/relationships/hyperlink" Target="http://idro.arpalombardia.it/manual/STRADA_report.pdf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dro.arpalombardia.it/manual/lspp.pdf" TargetMode="External" /><Relationship Id="rId2" Type="http://schemas.openxmlformats.org/officeDocument/2006/relationships/hyperlink" Target="http://idro.arpalombardia.it/" TargetMode="External" /><Relationship Id="rId3" Type="http://schemas.openxmlformats.org/officeDocument/2006/relationships/oleObject" Target="../embeddings/oleObject_1_0.bin" /><Relationship Id="rId4" Type="http://schemas.openxmlformats.org/officeDocument/2006/relationships/oleObject" Target="../embeddings/oleObject_1_1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dro.arpalombardia.it/manual/lspp.pdf" TargetMode="External" /><Relationship Id="rId2" Type="http://schemas.openxmlformats.org/officeDocument/2006/relationships/hyperlink" Target="http://idro.arpalombardia.it/" TargetMode="External" /><Relationship Id="rId3" Type="http://schemas.openxmlformats.org/officeDocument/2006/relationships/hyperlink" Target="http://idro.arpalombardia.it/manual/STRADA_report.pdf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oleObject" Target="../embeddings/oleObject_2_2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.00390625" style="0" customWidth="1"/>
    <col min="2" max="2" width="11.7109375" style="0" bestFit="1" customWidth="1"/>
    <col min="3" max="10" width="11.00390625" style="0" customWidth="1"/>
    <col min="11" max="11" width="16.8515625" style="0" customWidth="1"/>
    <col min="12" max="12" width="13.28125" style="0" customWidth="1"/>
  </cols>
  <sheetData>
    <row r="1" spans="1:12" ht="26.25">
      <c r="A1" s="40"/>
      <c r="B1" s="61"/>
      <c r="C1" s="61"/>
      <c r="D1" s="61"/>
      <c r="E1" s="69" t="s">
        <v>56</v>
      </c>
      <c r="F1" s="61"/>
      <c r="G1" s="61"/>
      <c r="H1" s="61"/>
      <c r="I1" s="61"/>
      <c r="J1" s="61"/>
      <c r="K1" s="63"/>
      <c r="L1" s="1" t="s">
        <v>21</v>
      </c>
    </row>
    <row r="2" spans="1:14" ht="15">
      <c r="A2" s="44"/>
      <c r="B2" s="8"/>
      <c r="C2" s="8"/>
      <c r="D2" s="8"/>
      <c r="E2" s="16" t="s">
        <v>19</v>
      </c>
      <c r="F2" s="86" t="s">
        <v>59</v>
      </c>
      <c r="G2" s="8"/>
      <c r="H2" s="8"/>
      <c r="I2" s="8"/>
      <c r="J2" s="16"/>
      <c r="K2" s="57"/>
      <c r="L2" t="s">
        <v>14</v>
      </c>
      <c r="M2" s="6" t="s">
        <v>23</v>
      </c>
      <c r="N2" t="s">
        <v>24</v>
      </c>
    </row>
    <row r="3" spans="1:14" ht="15">
      <c r="A3" s="44"/>
      <c r="B3" s="8"/>
      <c r="C3" s="8"/>
      <c r="D3" s="8"/>
      <c r="E3" s="16" t="s">
        <v>20</v>
      </c>
      <c r="F3" s="86"/>
      <c r="G3" s="16"/>
      <c r="H3" s="16"/>
      <c r="I3" s="75" t="s">
        <v>54</v>
      </c>
      <c r="J3" s="8"/>
      <c r="K3" s="43"/>
      <c r="L3" t="s">
        <v>14</v>
      </c>
      <c r="M3" s="87"/>
      <c r="N3" t="s">
        <v>25</v>
      </c>
    </row>
    <row r="4" spans="1:14" ht="14.25">
      <c r="A4" s="44"/>
      <c r="B4" s="70"/>
      <c r="C4" s="14" t="s">
        <v>29</v>
      </c>
      <c r="D4" s="13" t="s">
        <v>30</v>
      </c>
      <c r="E4" s="15"/>
      <c r="F4" s="15"/>
      <c r="G4" s="8"/>
      <c r="H4" s="76" t="s">
        <v>13</v>
      </c>
      <c r="I4" s="71"/>
      <c r="J4" s="8"/>
      <c r="K4" s="43"/>
      <c r="L4" t="s">
        <v>15</v>
      </c>
      <c r="M4" s="3"/>
      <c r="N4" t="s">
        <v>55</v>
      </c>
    </row>
    <row r="5" spans="1:14" ht="14.25">
      <c r="A5" s="44"/>
      <c r="B5" s="9"/>
      <c r="C5" s="8"/>
      <c r="D5" s="83" t="s">
        <v>12</v>
      </c>
      <c r="E5" s="88">
        <v>31.309999</v>
      </c>
      <c r="F5" s="8"/>
      <c r="G5" s="8"/>
      <c r="H5" s="8"/>
      <c r="I5" s="8"/>
      <c r="J5" s="8"/>
      <c r="K5" s="43"/>
      <c r="L5" t="s">
        <v>14</v>
      </c>
      <c r="M5" s="24"/>
      <c r="N5" t="s">
        <v>43</v>
      </c>
    </row>
    <row r="6" spans="1:11" ht="14.25">
      <c r="A6" s="44"/>
      <c r="B6" s="9"/>
      <c r="C6" s="8"/>
      <c r="D6" s="83" t="s">
        <v>8</v>
      </c>
      <c r="E6" s="88">
        <v>0.30309999</v>
      </c>
      <c r="F6" s="8"/>
      <c r="G6" s="8"/>
      <c r="H6" s="8"/>
      <c r="I6" s="72" t="s">
        <v>44</v>
      </c>
      <c r="J6" s="8"/>
      <c r="K6" s="43"/>
    </row>
    <row r="7" spans="1:11" ht="14.25">
      <c r="A7" s="44"/>
      <c r="B7" s="9"/>
      <c r="C7" s="8"/>
      <c r="D7" s="83" t="s">
        <v>9</v>
      </c>
      <c r="E7" s="88">
        <v>0.29769999</v>
      </c>
      <c r="F7" s="8"/>
      <c r="G7" s="8"/>
      <c r="H7" s="11" t="s">
        <v>39</v>
      </c>
      <c r="I7" s="58"/>
      <c r="J7" s="8"/>
      <c r="K7" s="43"/>
    </row>
    <row r="8" spans="1:11" ht="14.25">
      <c r="A8" s="44"/>
      <c r="B8" s="9"/>
      <c r="C8" s="8"/>
      <c r="D8" s="83" t="s">
        <v>10</v>
      </c>
      <c r="E8" s="88">
        <v>-0.0111</v>
      </c>
      <c r="F8" s="8"/>
      <c r="G8" s="8"/>
      <c r="H8" s="11" t="s">
        <v>40</v>
      </c>
      <c r="I8" s="58"/>
      <c r="J8" s="8"/>
      <c r="K8" s="43"/>
    </row>
    <row r="9" spans="1:11" ht="14.25">
      <c r="A9" s="44"/>
      <c r="B9" s="9"/>
      <c r="C9" s="8"/>
      <c r="D9" s="83" t="s">
        <v>11</v>
      </c>
      <c r="E9" s="88">
        <v>0.8247</v>
      </c>
      <c r="F9" s="8"/>
      <c r="G9" s="8"/>
      <c r="H9" s="26"/>
      <c r="I9" s="26"/>
      <c r="J9" s="8"/>
      <c r="K9" s="43"/>
    </row>
    <row r="10" spans="1:11" ht="14.25">
      <c r="A10" s="44"/>
      <c r="B10" s="9"/>
      <c r="C10" s="8"/>
      <c r="D10" s="10"/>
      <c r="E10" s="8"/>
      <c r="F10" s="8"/>
      <c r="G10" s="8"/>
      <c r="H10" s="8"/>
      <c r="I10" s="8"/>
      <c r="J10" s="8"/>
      <c r="K10" s="43"/>
    </row>
    <row r="11" spans="1:11" ht="15">
      <c r="A11" s="44"/>
      <c r="B11" s="12" t="s">
        <v>22</v>
      </c>
      <c r="C11" s="8"/>
      <c r="D11" s="10"/>
      <c r="E11" s="8"/>
      <c r="F11" s="8"/>
      <c r="G11" s="8"/>
      <c r="H11" s="8"/>
      <c r="I11" s="8" t="s">
        <v>26</v>
      </c>
      <c r="J11" s="8"/>
      <c r="K11" s="43"/>
    </row>
    <row r="12" spans="1:11" ht="15">
      <c r="A12" s="44"/>
      <c r="B12" s="9"/>
      <c r="C12" s="8"/>
      <c r="D12" s="10"/>
      <c r="E12" s="8"/>
      <c r="F12" s="8"/>
      <c r="G12" s="8"/>
      <c r="H12" s="8"/>
      <c r="I12" s="73" t="s">
        <v>27</v>
      </c>
      <c r="J12" s="8"/>
      <c r="K12" s="43"/>
    </row>
    <row r="13" spans="1:11" ht="15">
      <c r="A13" s="44"/>
      <c r="B13" s="9"/>
      <c r="C13" s="8"/>
      <c r="D13" s="10"/>
      <c r="E13" s="8"/>
      <c r="F13" s="8"/>
      <c r="G13" s="8"/>
      <c r="H13" s="8"/>
      <c r="I13" s="73" t="s">
        <v>28</v>
      </c>
      <c r="J13" s="8"/>
      <c r="K13" s="43"/>
    </row>
    <row r="14" spans="1:11" ht="15">
      <c r="A14" s="44"/>
      <c r="B14" s="9"/>
      <c r="C14" s="8"/>
      <c r="D14" s="8"/>
      <c r="E14" s="8"/>
      <c r="F14" s="8"/>
      <c r="G14" s="8"/>
      <c r="H14" s="8"/>
      <c r="I14" s="8"/>
      <c r="J14" s="8"/>
      <c r="K14" s="43"/>
    </row>
    <row r="15" spans="1:11" ht="21">
      <c r="A15" s="44"/>
      <c r="B15" s="74" t="s">
        <v>18</v>
      </c>
      <c r="C15" s="8"/>
      <c r="D15" s="8"/>
      <c r="E15" s="8"/>
      <c r="F15" s="8"/>
      <c r="G15" s="8"/>
      <c r="H15" s="8"/>
      <c r="I15" s="8"/>
      <c r="J15" s="8"/>
      <c r="K15" s="43"/>
    </row>
    <row r="16" spans="1:11" ht="14.25">
      <c r="A16" s="44"/>
      <c r="B16" s="4" t="s">
        <v>17</v>
      </c>
      <c r="C16" s="5">
        <v>2</v>
      </c>
      <c r="D16" s="5">
        <v>5</v>
      </c>
      <c r="E16" s="5">
        <v>10</v>
      </c>
      <c r="F16" s="5">
        <v>20</v>
      </c>
      <c r="G16" s="5">
        <v>50</v>
      </c>
      <c r="H16" s="5">
        <v>100</v>
      </c>
      <c r="I16" s="77">
        <v>200</v>
      </c>
      <c r="J16" s="79">
        <f>+I4</f>
        <v>0</v>
      </c>
      <c r="K16" s="43"/>
    </row>
    <row r="17" spans="1:11" ht="14.25">
      <c r="A17" s="44"/>
      <c r="B17" s="4" t="s">
        <v>16</v>
      </c>
      <c r="C17" s="7">
        <f>'lspp 1-24 ore'!$E$9+'lspp 1-24 ore'!$E$7/'lspp 1-24 ore'!$E$8*(1-(LN('lspp 1-24 ore'!C16/('lspp 1-24 ore'!C16-1)))^'lspp 1-24 ore'!$E$8)</f>
        <v>0.9340331416445246</v>
      </c>
      <c r="D17" s="7">
        <f>'lspp 1-24 ore'!$E$9+'lspp 1-24 ore'!$E$7/'lspp 1-24 ore'!$E$8*(1-(LN('lspp 1-24 ore'!D16/('lspp 1-24 ore'!D16-1)))^'lspp 1-24 ore'!$E$8)</f>
        <v>1.274970066184474</v>
      </c>
      <c r="E17" s="7">
        <f>'lspp 1-24 ore'!$E$9+'lspp 1-24 ore'!$E$7/'lspp 1-24 ore'!$E$8*(1-(LN('lspp 1-24 ore'!E16/('lspp 1-24 ore'!E16-1)))^'lspp 1-24 ore'!$E$8)</f>
        <v>1.5030716068781182</v>
      </c>
      <c r="F17" s="7">
        <f>'lspp 1-24 ore'!$E$9+'lspp 1-24 ore'!$E$7/'lspp 1-24 ore'!$E$8*(1-(LN('lspp 1-24 ore'!F16/('lspp 1-24 ore'!F16-1)))^'lspp 1-24 ore'!$E$8)</f>
        <v>1.7236647279799988</v>
      </c>
      <c r="G17" s="7">
        <f>'lspp 1-24 ore'!$E$9+'lspp 1-24 ore'!$E$7/'lspp 1-24 ore'!$E$8*(1-(LN('lspp 1-24 ore'!G16/('lspp 1-24 ore'!G16-1)))^'lspp 1-24 ore'!$E$8)</f>
        <v>2.0118297242793</v>
      </c>
      <c r="H17" s="7">
        <f>'lspp 1-24 ore'!$E$9+'lspp 1-24 ore'!$E$7/'lspp 1-24 ore'!$E$8*(1-(LN('lspp 1-24 ore'!H16/('lspp 1-24 ore'!H16-1)))^'lspp 1-24 ore'!$E$8)</f>
        <v>2.2297307126268278</v>
      </c>
      <c r="I17" s="78">
        <f>'lspp 1-24 ore'!$E$9+'lspp 1-24 ore'!$E$7/'lspp 1-24 ore'!$E$8*(1-(LN('lspp 1-24 ore'!I16/('lspp 1-24 ore'!I16-1)))^'lspp 1-24 ore'!$E$8)</f>
        <v>2.4485226568956553</v>
      </c>
      <c r="J17" s="79" t="e">
        <f>'lspp 1-24 ore'!$E$9+'lspp 1-24 ore'!$E$7/'lspp 1-24 ore'!$E$8*(1-(LN('lspp 1-24 ore'!J16/('lspp 1-24 ore'!J16-1)))^'lspp 1-24 ore'!$E$8)</f>
        <v>#NUM!</v>
      </c>
      <c r="K17" s="43"/>
    </row>
    <row r="18" spans="1:11" ht="14.25">
      <c r="A18" s="44"/>
      <c r="B18" s="26" t="s">
        <v>0</v>
      </c>
      <c r="C18" s="82" t="s">
        <v>1</v>
      </c>
      <c r="D18" s="82" t="s">
        <v>2</v>
      </c>
      <c r="E18" s="82" t="s">
        <v>3</v>
      </c>
      <c r="F18" s="82" t="s">
        <v>4</v>
      </c>
      <c r="G18" s="82" t="s">
        <v>5</v>
      </c>
      <c r="H18" s="82" t="s">
        <v>6</v>
      </c>
      <c r="I18" s="82" t="s">
        <v>7</v>
      </c>
      <c r="J18" s="79" t="str">
        <f>CONCATENATE("TR ",'lspp 1-24 ore'!I4," anni")</f>
        <v>TR  anni</v>
      </c>
      <c r="K18" s="43"/>
    </row>
    <row r="19" spans="1:11" ht="14.25">
      <c r="A19" s="44"/>
      <c r="B19" s="8">
        <v>1</v>
      </c>
      <c r="C19" s="67">
        <f>'lspp 1-24 ore'!$E$5*'lspp 1-24 ore'!$C$17*'lspp 1-24 ore'!$B19^'lspp 1-24 ore'!$E$6</f>
        <v>29.244576730856924</v>
      </c>
      <c r="D19" s="67">
        <f>'lspp 1-24 ore'!$E$5*'lspp 1-24 ore'!D$17*'lspp 1-24 ore'!$B19^'lspp 1-24 ore'!$E$6</f>
        <v>39.91931149726582</v>
      </c>
      <c r="E19" s="67">
        <f>'lspp 1-24 ore'!$E$5*'lspp 1-24 ore'!E$17*'lspp 1-24 ore'!$B19^'lspp 1-24 ore'!$E$6</f>
        <v>47.06117050828228</v>
      </c>
      <c r="F19" s="67">
        <f>'lspp 1-24 ore'!$E$5*'lspp 1-24 ore'!$F$17*'lspp 1-24 ore'!$B19^'lspp 1-24 ore'!$E$6</f>
        <v>53.967940909389036</v>
      </c>
      <c r="G19" s="67">
        <f>'lspp 1-24 ore'!$E$5*'lspp 1-24 ore'!$G$17*'lspp 1-24 ore'!$B19^'lspp 1-24 ore'!$E$6</f>
        <v>62.99038665535517</v>
      </c>
      <c r="H19" s="67">
        <f>'lspp 1-24 ore'!$E$5*'lspp 1-24 ore'!$H$17*'lspp 1-24 ore'!$B19^'lspp 1-24 ore'!$E$6</f>
        <v>69.81286638261527</v>
      </c>
      <c r="I19" s="67">
        <f>'lspp 1-24 ore'!$E$5*'lspp 1-24 ore'!$I$17*'lspp 1-24 ore'!$B19^'lspp 1-24 ore'!$E$6</f>
        <v>76.66324193888032</v>
      </c>
      <c r="J19" s="79" t="e">
        <f>'lspp 1-24 ore'!$E$5*'lspp 1-24 ore'!$J$17*'lspp 1-24 ore'!$B19^'lspp 1-24 ore'!$E$6</f>
        <v>#NUM!</v>
      </c>
      <c r="K19" s="43"/>
    </row>
    <row r="20" spans="1:11" ht="14.25">
      <c r="A20" s="44"/>
      <c r="B20" s="8">
        <v>2</v>
      </c>
      <c r="C20" s="67">
        <f>'lspp 1-24 ore'!$E$5*'lspp 1-24 ore'!$C$17*'lspp 1-24 ore'!$B20^'lspp 1-24 ore'!$E$6</f>
        <v>36.08174465010137</v>
      </c>
      <c r="D20" s="67">
        <f>'lspp 1-24 ore'!$E$5*'lspp 1-24 ore'!$D$17*'lspp 1-24 ore'!$B20^'lspp 1-24 ore'!$E$6</f>
        <v>49.252154247540574</v>
      </c>
      <c r="E20" s="67">
        <f>'lspp 1-24 ore'!$E$5*'lspp 1-24 ore'!E$17*'lspp 1-24 ore'!$B20^'lspp 1-24 ore'!$E$6</f>
        <v>58.063727604682846</v>
      </c>
      <c r="F20" s="67">
        <f>'lspp 1-24 ore'!$E$5*'lspp 1-24 ore'!$F$17*'lspp 1-24 ore'!$B20^'lspp 1-24 ore'!$E$6</f>
        <v>66.5852503561701</v>
      </c>
      <c r="G20" s="67">
        <f>'lspp 1-24 ore'!$E$5*'lspp 1-24 ore'!$G$17*'lspp 1-24 ore'!$B20^'lspp 1-24 ore'!$E$6</f>
        <v>77.71707785777485</v>
      </c>
      <c r="H20" s="67">
        <f>'lspp 1-24 ore'!$E$5*'lspp 1-24 ore'!$H$17*'lspp 1-24 ore'!$B20^'lspp 1-24 ore'!$E$6</f>
        <v>86.13460339302232</v>
      </c>
      <c r="I20" s="67">
        <f>'lspp 1-24 ore'!$E$5*'lspp 1-24 ore'!$I$17*'lspp 1-24 ore'!$B20^'lspp 1-24 ore'!$E$6</f>
        <v>94.58654659785081</v>
      </c>
      <c r="J20" s="79" t="e">
        <f>'lspp 1-24 ore'!$E$5*'lspp 1-24 ore'!$J$17*'lspp 1-24 ore'!$B20^'lspp 1-24 ore'!$E$6</f>
        <v>#NUM!</v>
      </c>
      <c r="K20" s="43"/>
    </row>
    <row r="21" spans="1:11" ht="14.25">
      <c r="A21" s="44"/>
      <c r="B21" s="8">
        <v>3</v>
      </c>
      <c r="C21" s="67">
        <f>'lspp 1-24 ore'!$E$5*'lspp 1-24 ore'!$C$17*'lspp 1-24 ore'!$B21^'lspp 1-24 ore'!$E$6</f>
        <v>40.80005866535557</v>
      </c>
      <c r="D21" s="67">
        <f>'lspp 1-24 ore'!$E$5*'lspp 1-24 ore'!$D$17*'lspp 1-24 ore'!$B21^'lspp 1-24 ore'!$E$6</f>
        <v>55.6927277819187</v>
      </c>
      <c r="E21" s="67">
        <f>'lspp 1-24 ore'!$E$5*'lspp 1-24 ore'!E$17*'lspp 1-24 ore'!$B21^'lspp 1-24 ore'!$E$6</f>
        <v>65.65656720797259</v>
      </c>
      <c r="F21" s="67">
        <f>'lspp 1-24 ore'!$E$5*'lspp 1-24 ore'!$F$17*'lspp 1-24 ore'!$B21^'lspp 1-24 ore'!$E$6</f>
        <v>75.29242688023668</v>
      </c>
      <c r="G21" s="67">
        <f>'lspp 1-24 ore'!$E$5*'lspp 1-24 ore'!$G$17*'lspp 1-24 ore'!$B21^'lspp 1-24 ore'!$E$6</f>
        <v>87.87993392909043</v>
      </c>
      <c r="H21" s="67">
        <f>'lspp 1-24 ore'!$E$5*'lspp 1-24 ore'!$H$17*'lspp 1-24 ore'!$B21^'lspp 1-24 ore'!$E$6</f>
        <v>97.39819694507406</v>
      </c>
      <c r="I21" s="67">
        <f>'lspp 1-24 ore'!$E$5*'lspp 1-24 ore'!$I$17*'lspp 1-24 ore'!$B21^'lspp 1-24 ore'!$E$6</f>
        <v>106.95537833797235</v>
      </c>
      <c r="J21" s="79" t="e">
        <f>'lspp 1-24 ore'!$E$5*'lspp 1-24 ore'!$J$17*'lspp 1-24 ore'!$B21^'lspp 1-24 ore'!$E$6</f>
        <v>#NUM!</v>
      </c>
      <c r="K21" s="43"/>
    </row>
    <row r="22" spans="1:11" ht="14.25">
      <c r="A22" s="44"/>
      <c r="B22" s="8">
        <v>4</v>
      </c>
      <c r="C22" s="67">
        <f>'lspp 1-24 ore'!$E$5*'lspp 1-24 ore'!$C$17*'lspp 1-24 ore'!$B22^'lspp 1-24 ore'!$E$6</f>
        <v>44.51739236907639</v>
      </c>
      <c r="D22" s="67">
        <f>'lspp 1-24 ore'!$E$5*'lspp 1-24 ore'!$D$17*'lspp 1-24 ore'!$B22^'lspp 1-24 ore'!$E$6</f>
        <v>60.766947300423176</v>
      </c>
      <c r="E22" s="67">
        <f>'lspp 1-24 ore'!$E$5*'lspp 1-24 ore'!E$17*'lspp 1-24 ore'!$B22^'lspp 1-24 ore'!$E$6</f>
        <v>71.63860199264438</v>
      </c>
      <c r="F22" s="67">
        <f>'lspp 1-24 ore'!$E$5*'lspp 1-24 ore'!$F$17*'lspp 1-24 ore'!$B22^'lspp 1-24 ore'!$E$6</f>
        <v>82.15239437127606</v>
      </c>
      <c r="G22" s="67">
        <f>'lspp 1-24 ore'!$E$5*'lspp 1-24 ore'!$G$17*'lspp 1-24 ore'!$B22^'lspp 1-24 ore'!$E$6</f>
        <v>95.88676163869758</v>
      </c>
      <c r="H22" s="67">
        <f>'lspp 1-24 ore'!$E$5*'lspp 1-24 ore'!$H$17*'lspp 1-24 ore'!$B22^'lspp 1-24 ore'!$E$6</f>
        <v>106.27224301337048</v>
      </c>
      <c r="I22" s="67">
        <f>'lspp 1-24 ore'!$E$5*'lspp 1-24 ore'!$I$17*'lspp 1-24 ore'!$B22^'lspp 1-24 ore'!$E$6</f>
        <v>116.7001886567761</v>
      </c>
      <c r="J22" s="79" t="e">
        <f>'lspp 1-24 ore'!$E$5*'lspp 1-24 ore'!$J$17*'lspp 1-24 ore'!$B22^'lspp 1-24 ore'!$E$6</f>
        <v>#NUM!</v>
      </c>
      <c r="K22" s="43"/>
    </row>
    <row r="23" spans="1:11" ht="14.25">
      <c r="A23" s="44"/>
      <c r="B23" s="8">
        <v>5</v>
      </c>
      <c r="C23" s="67">
        <f>'lspp 1-24 ore'!$E$5*'lspp 1-24 ore'!$C$17*'lspp 1-24 ore'!$B23^'lspp 1-24 ore'!$E$6</f>
        <v>47.632474248808464</v>
      </c>
      <c r="D23" s="67">
        <f>'lspp 1-24 ore'!$E$5*'lspp 1-24 ore'!$D$17*'lspp 1-24 ore'!$B23^'lspp 1-24 ore'!$E$6</f>
        <v>65.01908351839432</v>
      </c>
      <c r="E23" s="67">
        <f>'lspp 1-24 ore'!$E$5*'lspp 1-24 ore'!E$17*'lspp 1-24 ore'!$B23^'lspp 1-24 ore'!$E$6</f>
        <v>76.6514767159995</v>
      </c>
      <c r="F23" s="67">
        <f>'lspp 1-24 ore'!$E$5*'lspp 1-24 ore'!$F$17*'lspp 1-24 ore'!$B23^'lspp 1-24 ore'!$E$6</f>
        <v>87.90096636670883</v>
      </c>
      <c r="G23" s="67">
        <f>'lspp 1-24 ore'!$E$5*'lspp 1-24 ore'!$G$17*'lspp 1-24 ore'!$B23^'lspp 1-24 ore'!$E$6</f>
        <v>102.59638899536147</v>
      </c>
      <c r="H23" s="67">
        <f>'lspp 1-24 ore'!$E$5*'lspp 1-24 ore'!$H$17*'lspp 1-24 ore'!$B23^'lspp 1-24 ore'!$E$6</f>
        <v>113.7085891448971</v>
      </c>
      <c r="I23" s="67">
        <f>'lspp 1-24 ore'!$E$5*'lspp 1-24 ore'!$I$17*'lspp 1-24 ore'!$B23^'lspp 1-24 ore'!$E$6</f>
        <v>124.8662249787634</v>
      </c>
      <c r="J23" s="79" t="e">
        <f>'lspp 1-24 ore'!$E$5*'lspp 1-24 ore'!$J$17*'lspp 1-24 ore'!$B23^'lspp 1-24 ore'!$E$6</f>
        <v>#NUM!</v>
      </c>
      <c r="K23" s="43"/>
    </row>
    <row r="24" spans="1:11" ht="14.25">
      <c r="A24" s="44"/>
      <c r="B24" s="8">
        <v>6</v>
      </c>
      <c r="C24" s="67">
        <f>'lspp 1-24 ore'!$E$5*'lspp 1-24 ore'!$C$17*'lspp 1-24 ore'!$B24^'lspp 1-24 ore'!$E$6</f>
        <v>50.338813654950755</v>
      </c>
      <c r="D24" s="67">
        <f>'lspp 1-24 ore'!$E$5*'lspp 1-24 ore'!$D$17*'lspp 1-24 ore'!$B24^'lspp 1-24 ore'!$E$6</f>
        <v>68.71327977110083</v>
      </c>
      <c r="E24" s="67">
        <f>'lspp 1-24 ore'!$E$5*'lspp 1-24 ore'!E$17*'lspp 1-24 ore'!$B24^'lspp 1-24 ore'!$E$6</f>
        <v>81.00659190258246</v>
      </c>
      <c r="F24" s="67">
        <f>'lspp 1-24 ore'!$E$5*'lspp 1-24 ore'!$F$17*'lspp 1-24 ore'!$B24^'lspp 1-24 ore'!$E$6</f>
        <v>92.89524501521224</v>
      </c>
      <c r="G24" s="67">
        <f>'lspp 1-24 ore'!$E$5*'lspp 1-24 ore'!$G$17*'lspp 1-24 ore'!$B24^'lspp 1-24 ore'!$E$6</f>
        <v>108.4256190499601</v>
      </c>
      <c r="H24" s="67">
        <f>'lspp 1-24 ore'!$E$5*'lspp 1-24 ore'!$H$17*'lspp 1-24 ore'!$B24^'lspp 1-24 ore'!$E$6</f>
        <v>120.16918226908017</v>
      </c>
      <c r="I24" s="67">
        <f>'lspp 1-24 ore'!$E$5*'lspp 1-24 ore'!$I$17*'lspp 1-24 ore'!$B24^'lspp 1-24 ore'!$E$6</f>
        <v>131.96076269668828</v>
      </c>
      <c r="J24" s="79" t="e">
        <f>'lspp 1-24 ore'!$E$5*'lspp 1-24 ore'!$J$17*'lspp 1-24 ore'!$B24^'lspp 1-24 ore'!$E$6</f>
        <v>#NUM!</v>
      </c>
      <c r="K24" s="43"/>
    </row>
    <row r="25" spans="1:11" ht="14.25">
      <c r="A25" s="44"/>
      <c r="B25" s="8">
        <v>7</v>
      </c>
      <c r="C25" s="67">
        <f>'lspp 1-24 ore'!$E$5*'lspp 1-24 ore'!$C$17*'lspp 1-24 ore'!$B25^'lspp 1-24 ore'!$E$6</f>
        <v>52.74660933579382</v>
      </c>
      <c r="D25" s="67">
        <f>'lspp 1-24 ore'!$E$5*'lspp 1-24 ore'!$D$17*'lspp 1-24 ore'!$B25^'lspp 1-24 ore'!$E$6</f>
        <v>71.99995909937194</v>
      </c>
      <c r="E25" s="67">
        <f>'lspp 1-24 ore'!$E$5*'lspp 1-24 ore'!E$17*'lspp 1-24 ore'!$B25^'lspp 1-24 ore'!$E$6</f>
        <v>84.88128238376491</v>
      </c>
      <c r="F25" s="67">
        <f>'lspp 1-24 ore'!$E$5*'lspp 1-24 ore'!$F$17*'lspp 1-24 ore'!$B25^'lspp 1-24 ore'!$E$6</f>
        <v>97.33859108315217</v>
      </c>
      <c r="G25" s="67">
        <f>'lspp 1-24 ore'!$E$5*'lspp 1-24 ore'!$G$17*'lspp 1-24 ore'!$B25^'lspp 1-24 ore'!$E$6</f>
        <v>113.61181074352525</v>
      </c>
      <c r="H25" s="67">
        <f>'lspp 1-24 ore'!$E$5*'lspp 1-24 ore'!$H$17*'lspp 1-24 ore'!$B25^'lspp 1-24 ore'!$E$6</f>
        <v>125.91708963974737</v>
      </c>
      <c r="I25" s="67">
        <f>'lspp 1-24 ore'!$E$5*'lspp 1-24 ore'!$I$17*'lspp 1-24 ore'!$B25^'lspp 1-24 ore'!$E$6</f>
        <v>138.27268249360216</v>
      </c>
      <c r="J25" s="79" t="e">
        <f>'lspp 1-24 ore'!$E$5*'lspp 1-24 ore'!$J$17*'lspp 1-24 ore'!$B25^'lspp 1-24 ore'!$E$6</f>
        <v>#NUM!</v>
      </c>
      <c r="K25" s="43"/>
    </row>
    <row r="26" spans="1:11" ht="14.25">
      <c r="A26" s="44"/>
      <c r="B26" s="8">
        <v>8</v>
      </c>
      <c r="C26" s="67">
        <f>'lspp 1-24 ore'!$E$5*'lspp 1-24 ore'!$C$17*'lspp 1-24 ore'!$B26^'lspp 1-24 ore'!$E$6</f>
        <v>54.92523276134689</v>
      </c>
      <c r="D26" s="67">
        <f>'lspp 1-24 ore'!$E$5*'lspp 1-24 ore'!$D$17*'lspp 1-24 ore'!$B26^'lspp 1-24 ore'!$E$6</f>
        <v>74.97381466104704</v>
      </c>
      <c r="E26" s="67">
        <f>'lspp 1-24 ore'!$E$5*'lspp 1-24 ore'!E$17*'lspp 1-24 ore'!$B26^'lspp 1-24 ore'!$E$6</f>
        <v>88.38718262116207</v>
      </c>
      <c r="F26" s="67">
        <f>'lspp 1-24 ore'!$E$5*'lspp 1-24 ore'!$F$17*'lspp 1-24 ore'!$B26^'lspp 1-24 ore'!$E$6</f>
        <v>101.35902267893589</v>
      </c>
      <c r="G26" s="67">
        <f>'lspp 1-24 ore'!$E$5*'lspp 1-24 ore'!$G$17*'lspp 1-24 ore'!$B26^'lspp 1-24 ore'!$E$6</f>
        <v>118.30438445437002</v>
      </c>
      <c r="H26" s="67">
        <f>'lspp 1-24 ore'!$E$5*'lspp 1-24 ore'!$H$17*'lspp 1-24 ore'!$B26^'lspp 1-24 ore'!$E$6</f>
        <v>131.117915334916</v>
      </c>
      <c r="I26" s="67">
        <f>'lspp 1-24 ore'!$E$5*'lspp 1-24 ore'!$I$17*'lspp 1-24 ore'!$B26^'lspp 1-24 ore'!$E$6</f>
        <v>143.98383831931318</v>
      </c>
      <c r="J26" s="79" t="e">
        <f>'lspp 1-24 ore'!$E$5*'lspp 1-24 ore'!$J$17*'lspp 1-24 ore'!$B26^'lspp 1-24 ore'!$E$6</f>
        <v>#NUM!</v>
      </c>
      <c r="K26" s="43"/>
    </row>
    <row r="27" spans="1:11" ht="14.25">
      <c r="A27" s="44"/>
      <c r="B27" s="8">
        <v>9</v>
      </c>
      <c r="C27" s="67">
        <f>'lspp 1-24 ore'!$E$5*'lspp 1-24 ore'!$C$17*'lspp 1-24 ore'!$B27^'lspp 1-24 ore'!$E$6</f>
        <v>56.921486756894474</v>
      </c>
      <c r="D27" s="67">
        <f>'lspp 1-24 ore'!$E$5*'lspp 1-24 ore'!$D$17*'lspp 1-24 ore'!$B27^'lspp 1-24 ore'!$E$6</f>
        <v>77.69873305563755</v>
      </c>
      <c r="E27" s="67">
        <f>'lspp 1-24 ore'!$E$5*'lspp 1-24 ore'!E$17*'lspp 1-24 ore'!$B27^'lspp 1-24 ore'!$E$6</f>
        <v>91.5996089977483</v>
      </c>
      <c r="F27" s="67">
        <f>'lspp 1-24 ore'!$E$5*'lspp 1-24 ore'!$F$17*'lspp 1-24 ore'!$B27^'lspp 1-24 ore'!$E$6</f>
        <v>105.04290973475948</v>
      </c>
      <c r="G27" s="67">
        <f>'lspp 1-24 ore'!$E$5*'lspp 1-24 ore'!$G$17*'lspp 1-24 ore'!$B27^'lspp 1-24 ore'!$E$6</f>
        <v>122.60414957660421</v>
      </c>
      <c r="H27" s="67">
        <f>'lspp 1-24 ore'!$E$5*'lspp 1-24 ore'!$H$17*'lspp 1-24 ore'!$B27^'lspp 1-24 ore'!$E$6</f>
        <v>135.88338739968614</v>
      </c>
      <c r="I27" s="67">
        <f>'lspp 1-24 ore'!$E$5*'lspp 1-24 ore'!$I$17*'lspp 1-24 ore'!$B27^'lspp 1-24 ore'!$E$6</f>
        <v>149.2169215142101</v>
      </c>
      <c r="J27" s="79" t="e">
        <f>'lspp 1-24 ore'!$E$5*'lspp 1-24 ore'!$J$17*'lspp 1-24 ore'!$B27^'lspp 1-24 ore'!$E$6</f>
        <v>#NUM!</v>
      </c>
      <c r="K27" s="43"/>
    </row>
    <row r="28" spans="1:11" ht="14.25">
      <c r="A28" s="44"/>
      <c r="B28" s="8">
        <v>10</v>
      </c>
      <c r="C28" s="67">
        <f>'lspp 1-24 ore'!$E$5*'lspp 1-24 ore'!$C$17*'lspp 1-24 ore'!$B28^'lspp 1-24 ore'!$E$6</f>
        <v>58.76859797682139</v>
      </c>
      <c r="D28" s="67">
        <f>'lspp 1-24 ore'!$E$5*'lspp 1-24 ore'!$D$17*'lspp 1-24 ore'!$B28^'lspp 1-24 ore'!$E$6</f>
        <v>80.22006919385412</v>
      </c>
      <c r="E28" s="67">
        <f>'lspp 1-24 ore'!$E$5*'lspp 1-24 ore'!E$17*'lspp 1-24 ore'!$B28^'lspp 1-24 ore'!$E$6</f>
        <v>94.57203075200204</v>
      </c>
      <c r="F28" s="67">
        <f>'lspp 1-24 ore'!$E$5*'lspp 1-24 ore'!$F$17*'lspp 1-24 ore'!$B28^'lspp 1-24 ore'!$E$6</f>
        <v>108.45156871750018</v>
      </c>
      <c r="G28" s="67">
        <f>'lspp 1-24 ore'!$E$5*'lspp 1-24 ore'!$G$17*'lspp 1-24 ore'!$B28^'lspp 1-24 ore'!$E$6</f>
        <v>126.5826735610487</v>
      </c>
      <c r="H28" s="67">
        <f>'lspp 1-24 ore'!$E$5*'lspp 1-24 ore'!$H$17*'lspp 1-24 ore'!$B28^'lspp 1-24 ore'!$E$6</f>
        <v>140.2928247451932</v>
      </c>
      <c r="I28" s="67">
        <f>'lspp 1-24 ore'!$E$5*'lspp 1-24 ore'!$I$17*'lspp 1-24 ore'!$B28^'lspp 1-24 ore'!$E$6</f>
        <v>154.0590341439978</v>
      </c>
      <c r="J28" s="79" t="e">
        <f>'lspp 1-24 ore'!$E$5*'lspp 1-24 ore'!$J$17*'lspp 1-24 ore'!$B28^'lspp 1-24 ore'!$E$6</f>
        <v>#NUM!</v>
      </c>
      <c r="K28" s="43"/>
    </row>
    <row r="29" spans="1:11" ht="14.25">
      <c r="A29" s="44"/>
      <c r="B29" s="8">
        <v>11</v>
      </c>
      <c r="C29" s="67">
        <f>'lspp 1-24 ore'!$E$5*'lspp 1-24 ore'!$C$17*'lspp 1-24 ore'!$B29^'lspp 1-24 ore'!$E$6</f>
        <v>60.4910958869125</v>
      </c>
      <c r="D29" s="67">
        <f>'lspp 1-24 ore'!$E$5*'lspp 1-24 ore'!$D$17*'lspp 1-24 ore'!$B29^'lspp 1-24 ore'!$E$6</f>
        <v>82.57130618590006</v>
      </c>
      <c r="E29" s="67">
        <f>'lspp 1-24 ore'!$E$5*'lspp 1-24 ore'!E$17*'lspp 1-24 ore'!$B29^'lspp 1-24 ore'!$E$6</f>
        <v>97.3439213692947</v>
      </c>
      <c r="F29" s="67">
        <f>'lspp 1-24 ore'!$E$5*'lspp 1-24 ore'!$F$17*'lspp 1-24 ore'!$B29^'lspp 1-24 ore'!$E$6</f>
        <v>111.63026630248723</v>
      </c>
      <c r="G29" s="67">
        <f>'lspp 1-24 ore'!$E$5*'lspp 1-24 ore'!$G$17*'lspp 1-24 ore'!$B29^'lspp 1-24 ore'!$E$6</f>
        <v>130.29279083743236</v>
      </c>
      <c r="H29" s="67">
        <f>'lspp 1-24 ore'!$E$5*'lspp 1-24 ore'!$H$17*'lspp 1-24 ore'!$B29^'lspp 1-24 ore'!$E$6</f>
        <v>144.404784290658</v>
      </c>
      <c r="I29" s="67">
        <f>'lspp 1-24 ore'!$E$5*'lspp 1-24 ore'!$I$17*'lspp 1-24 ore'!$B29^'lspp 1-24 ore'!$E$6</f>
        <v>158.574479015566</v>
      </c>
      <c r="J29" s="79" t="e">
        <f>'lspp 1-24 ore'!$E$5*'lspp 1-24 ore'!$J$17*'lspp 1-24 ore'!$B29^'lspp 1-24 ore'!$E$6</f>
        <v>#NUM!</v>
      </c>
      <c r="K29" s="43"/>
    </row>
    <row r="30" spans="1:11" ht="14.25">
      <c r="A30" s="44"/>
      <c r="B30" s="8">
        <v>12</v>
      </c>
      <c r="C30" s="67">
        <f>'lspp 1-24 ore'!$E$5*'lspp 1-24 ore'!$C$17*'lspp 1-24 ore'!$B30^'lspp 1-24 ore'!$E$6</f>
        <v>62.107659721076345</v>
      </c>
      <c r="D30" s="67">
        <f>'lspp 1-24 ore'!$E$5*'lspp 1-24 ore'!$D$17*'lspp 1-24 ore'!$B30^'lspp 1-24 ore'!$E$6</f>
        <v>84.7779414825946</v>
      </c>
      <c r="E30" s="67">
        <f>'lspp 1-24 ore'!$E$5*'lspp 1-24 ore'!E$17*'lspp 1-24 ore'!$B30^'lspp 1-24 ore'!$E$6</f>
        <v>99.94533998229981</v>
      </c>
      <c r="F30" s="67">
        <f>'lspp 1-24 ore'!$E$5*'lspp 1-24 ore'!$F$17*'lspp 1-24 ore'!$B30^'lspp 1-24 ore'!$E$6</f>
        <v>114.61347314734327</v>
      </c>
      <c r="G30" s="67">
        <f>'lspp 1-24 ore'!$E$5*'lspp 1-24 ore'!$G$17*'lspp 1-24 ore'!$B30^'lspp 1-24 ore'!$E$6</f>
        <v>133.7747349224566</v>
      </c>
      <c r="H30" s="67">
        <f>'lspp 1-24 ore'!$E$5*'lspp 1-24 ore'!$H$17*'lspp 1-24 ore'!$B30^'lspp 1-24 ore'!$E$6</f>
        <v>148.26385723919446</v>
      </c>
      <c r="I30" s="67">
        <f>'lspp 1-24 ore'!$E$5*'lspp 1-24 ore'!$I$17*'lspp 1-24 ore'!$B30^'lspp 1-24 ore'!$E$6</f>
        <v>162.8122228361966</v>
      </c>
      <c r="J30" s="79" t="e">
        <f>'lspp 1-24 ore'!$E$5*'lspp 1-24 ore'!$J$17*'lspp 1-24 ore'!$B30^'lspp 1-24 ore'!$E$6</f>
        <v>#NUM!</v>
      </c>
      <c r="K30" s="43"/>
    </row>
    <row r="31" spans="1:11" ht="14.25">
      <c r="A31" s="44"/>
      <c r="B31" s="8">
        <v>13</v>
      </c>
      <c r="C31" s="67">
        <f>'lspp 1-24 ore'!$E$5*'lspp 1-24 ore'!$C$17*'lspp 1-24 ore'!$B31^'lspp 1-24 ore'!$E$6</f>
        <v>63.63287696368817</v>
      </c>
      <c r="D31" s="67">
        <f>'lspp 1-24 ore'!$E$5*'lspp 1-24 ore'!$D$17*'lspp 1-24 ore'!$B31^'lspp 1-24 ore'!$E$6</f>
        <v>86.85988723168728</v>
      </c>
      <c r="E31" s="67">
        <f>'lspp 1-24 ore'!$E$5*'lspp 1-24 ore'!E$17*'lspp 1-24 ore'!$B31^'lspp 1-24 ore'!$E$6</f>
        <v>102.39976116874125</v>
      </c>
      <c r="F31" s="67">
        <f>'lspp 1-24 ore'!$E$5*'lspp 1-24 ore'!$F$17*'lspp 1-24 ore'!$B31^'lspp 1-24 ore'!$E$6</f>
        <v>117.42810899524068</v>
      </c>
      <c r="G31" s="67">
        <f>'lspp 1-24 ore'!$E$5*'lspp 1-24 ore'!$G$17*'lspp 1-24 ore'!$B31^'lspp 1-24 ore'!$E$6</f>
        <v>137.05992604454804</v>
      </c>
      <c r="H31" s="67">
        <f>'lspp 1-24 ore'!$E$5*'lspp 1-24 ore'!$H$17*'lspp 1-24 ore'!$B31^'lspp 1-24 ore'!$E$6</f>
        <v>151.90486693965525</v>
      </c>
      <c r="I31" s="67">
        <f>'lspp 1-24 ore'!$E$5*'lspp 1-24 ore'!$I$17*'lspp 1-24 ore'!$B31^'lspp 1-24 ore'!$E$6</f>
        <v>166.81050598988398</v>
      </c>
      <c r="J31" s="79" t="e">
        <f>'lspp 1-24 ore'!$E$5*'lspp 1-24 ore'!$J$17*'lspp 1-24 ore'!$B31^'lspp 1-24 ore'!$E$6</f>
        <v>#NUM!</v>
      </c>
      <c r="K31" s="43"/>
    </row>
    <row r="32" spans="1:11" ht="14.25">
      <c r="A32" s="44"/>
      <c r="B32" s="8">
        <v>14</v>
      </c>
      <c r="C32" s="67">
        <f>'lspp 1-24 ore'!$E$5*'lspp 1-24 ore'!$C$17*'lspp 1-24 ore'!$B32^'lspp 1-24 ore'!$E$6</f>
        <v>65.07838040290893</v>
      </c>
      <c r="D32" s="67">
        <f>'lspp 1-24 ore'!$E$5*'lspp 1-24 ore'!$D$17*'lspp 1-24 ore'!$B32^'lspp 1-24 ore'!$E$6</f>
        <v>88.8330223736891</v>
      </c>
      <c r="E32" s="67">
        <f>'lspp 1-24 ore'!$E$5*'lspp 1-24 ore'!E$17*'lspp 1-24 ore'!$B32^'lspp 1-24 ore'!$E$6</f>
        <v>104.7259047286068</v>
      </c>
      <c r="F32" s="67">
        <f>'lspp 1-24 ore'!$E$5*'lspp 1-24 ore'!$F$17*'lspp 1-24 ore'!$B32^'lspp 1-24 ore'!$E$6</f>
        <v>120.095640993058</v>
      </c>
      <c r="G32" s="67">
        <f>'lspp 1-24 ore'!$E$5*'lspp 1-24 ore'!$G$17*'lspp 1-24 ore'!$B32^'lspp 1-24 ore'!$E$6</f>
        <v>140.17342026216443</v>
      </c>
      <c r="H32" s="67">
        <f>'lspp 1-24 ore'!$E$5*'lspp 1-24 ore'!$H$17*'lspp 1-24 ore'!$B32^'lspp 1-24 ore'!$E$6</f>
        <v>155.3555832685892</v>
      </c>
      <c r="I32" s="67">
        <f>'lspp 1-24 ore'!$E$5*'lspp 1-24 ore'!$I$17*'lspp 1-24 ore'!$B32^'lspp 1-24 ore'!$E$6</f>
        <v>170.59982326755681</v>
      </c>
      <c r="J32" s="79" t="e">
        <f>'lspp 1-24 ore'!$E$5*'lspp 1-24 ore'!$J$17*'lspp 1-24 ore'!$B32^'lspp 1-24 ore'!$E$6</f>
        <v>#NUM!</v>
      </c>
      <c r="K32" s="43"/>
    </row>
    <row r="33" spans="1:11" ht="14.25">
      <c r="A33" s="44"/>
      <c r="B33" s="8">
        <v>15</v>
      </c>
      <c r="C33" s="67">
        <f>'lspp 1-24 ore'!$E$5*'lspp 1-24 ore'!$C$17*'lspp 1-24 ore'!$B33^'lspp 1-24 ore'!$E$6</f>
        <v>66.45361160850278</v>
      </c>
      <c r="D33" s="67">
        <f>'lspp 1-24 ore'!$E$5*'lspp 1-24 ore'!$D$17*'lspp 1-24 ore'!$B33^'lspp 1-24 ore'!$E$6</f>
        <v>90.7102348012137</v>
      </c>
      <c r="E33" s="67">
        <f>'lspp 1-24 ore'!$E$5*'lspp 1-24 ore'!E$17*'lspp 1-24 ore'!$B33^'lspp 1-24 ore'!$E$6</f>
        <v>106.9389642934756</v>
      </c>
      <c r="F33" s="67">
        <f>'lspp 1-24 ore'!$E$5*'lspp 1-24 ore'!$F$17*'lspp 1-24 ore'!$B33^'lspp 1-24 ore'!$E$6</f>
        <v>122.63349261331845</v>
      </c>
      <c r="G33" s="67">
        <f>'lspp 1-24 ore'!$E$5*'lspp 1-24 ore'!$G$17*'lspp 1-24 ore'!$B33^'lspp 1-24 ore'!$E$6</f>
        <v>143.13555393153172</v>
      </c>
      <c r="H33" s="67">
        <f>'lspp 1-24 ore'!$E$5*'lspp 1-24 ore'!$H$17*'lspp 1-24 ore'!$B33^'lspp 1-24 ore'!$E$6</f>
        <v>158.63854521004293</v>
      </c>
      <c r="I33" s="67">
        <f>'lspp 1-24 ore'!$E$5*'lspp 1-24 ore'!$I$17*'lspp 1-24 ore'!$B33^'lspp 1-24 ore'!$E$6</f>
        <v>174.2049252872108</v>
      </c>
      <c r="J33" s="79" t="e">
        <f>'lspp 1-24 ore'!$E$5*'lspp 1-24 ore'!$J$17*'lspp 1-24 ore'!$B33^'lspp 1-24 ore'!$E$6</f>
        <v>#NUM!</v>
      </c>
      <c r="K33" s="43"/>
    </row>
    <row r="34" spans="1:11" ht="14.25">
      <c r="A34" s="44"/>
      <c r="B34" s="8">
        <v>16</v>
      </c>
      <c r="C34" s="67">
        <f>'lspp 1-24 ore'!$E$5*'lspp 1-24 ore'!$C$17*'lspp 1-24 ore'!$B34^'lspp 1-24 ore'!$E$6</f>
        <v>67.76635003409845</v>
      </c>
      <c r="D34" s="67">
        <f>'lspp 1-24 ore'!$E$5*'lspp 1-24 ore'!$D$17*'lspp 1-24 ore'!$B34^'lspp 1-24 ore'!$E$6</f>
        <v>92.50214359196364</v>
      </c>
      <c r="E34" s="67">
        <f>'lspp 1-24 ore'!$E$5*'lspp 1-24 ore'!E$17*'lspp 1-24 ore'!$B34^'lspp 1-24 ore'!$E$6</f>
        <v>109.05145877230821</v>
      </c>
      <c r="F34" s="67">
        <f>'lspp 1-24 ore'!$E$5*'lspp 1-24 ore'!$F$17*'lspp 1-24 ore'!$B34^'lspp 1-24 ore'!$E$6</f>
        <v>125.05602005948523</v>
      </c>
      <c r="G34" s="67">
        <f>'lspp 1-24 ore'!$E$5*'lspp 1-24 ore'!$G$17*'lspp 1-24 ore'!$B34^'lspp 1-24 ore'!$E$6</f>
        <v>145.9630833489216</v>
      </c>
      <c r="H34" s="67">
        <f>'lspp 1-24 ore'!$E$5*'lspp 1-24 ore'!$H$17*'lspp 1-24 ore'!$B34^'lspp 1-24 ore'!$E$6</f>
        <v>161.77232393232944</v>
      </c>
      <c r="I34" s="67">
        <f>'lspp 1-24 ore'!$E$5*'lspp 1-24 ore'!$I$17*'lspp 1-24 ore'!$B34^'lspp 1-24 ore'!$E$6</f>
        <v>177.64620550986893</v>
      </c>
      <c r="J34" s="79" t="e">
        <f>'lspp 1-24 ore'!$E$5*'lspp 1-24 ore'!$J$17*'lspp 1-24 ore'!$B34^'lspp 1-24 ore'!$E$6</f>
        <v>#NUM!</v>
      </c>
      <c r="K34" s="43"/>
    </row>
    <row r="35" spans="1:11" ht="14.25">
      <c r="A35" s="44"/>
      <c r="B35" s="8">
        <v>17</v>
      </c>
      <c r="C35" s="67">
        <f>'lspp 1-24 ore'!$E$5*'lspp 1-24 ore'!$C$17*'lspp 1-24 ore'!$B35^'lspp 1-24 ore'!$E$6</f>
        <v>69.02308969131845</v>
      </c>
      <c r="D35" s="67">
        <f>'lspp 1-24 ore'!$E$5*'lspp 1-24 ore'!$D$17*'lspp 1-24 ore'!$B35^'lspp 1-24 ore'!$E$6</f>
        <v>94.21761317489653</v>
      </c>
      <c r="E35" s="67">
        <f>'lspp 1-24 ore'!$E$5*'lspp 1-24 ore'!E$17*'lspp 1-24 ore'!$B35^'lspp 1-24 ore'!$E$6</f>
        <v>111.07383850572886</v>
      </c>
      <c r="F35" s="67">
        <f>'lspp 1-24 ore'!$E$5*'lspp 1-24 ore'!$F$17*'lspp 1-24 ore'!$B35^'lspp 1-24 ore'!$E$6</f>
        <v>127.37520738038674</v>
      </c>
      <c r="G35" s="67">
        <f>'lspp 1-24 ore'!$E$5*'lspp 1-24 ore'!$G$17*'lspp 1-24 ore'!$B35^'lspp 1-24 ore'!$E$6</f>
        <v>148.66999607540598</v>
      </c>
      <c r="H35" s="67">
        <f>'lspp 1-24 ore'!$E$5*'lspp 1-24 ore'!$H$17*'lspp 1-24 ore'!$B35^'lspp 1-24 ore'!$E$6</f>
        <v>164.7724219872505</v>
      </c>
      <c r="I35" s="67">
        <f>'lspp 1-24 ore'!$E$5*'lspp 1-24 ore'!$I$17*'lspp 1-24 ore'!$B35^'lspp 1-24 ore'!$E$6</f>
        <v>180.9406876725731</v>
      </c>
      <c r="J35" s="79" t="e">
        <f>'lspp 1-24 ore'!$E$5*'lspp 1-24 ore'!$J$17*'lspp 1-24 ore'!$B35^'lspp 1-24 ore'!$E$6</f>
        <v>#NUM!</v>
      </c>
      <c r="K35" s="43"/>
    </row>
    <row r="36" spans="1:11" ht="14.25">
      <c r="A36" s="44"/>
      <c r="B36" s="8">
        <v>18</v>
      </c>
      <c r="C36" s="67">
        <f>'lspp 1-24 ore'!$E$5*'lspp 1-24 ore'!$C$17*'lspp 1-24 ore'!$B36^'lspp 1-24 ore'!$E$6</f>
        <v>70.22931359780401</v>
      </c>
      <c r="D36" s="67">
        <f>'lspp 1-24 ore'!$E$5*'lspp 1-24 ore'!$D$17*'lspp 1-24 ore'!$B36^'lspp 1-24 ore'!$E$6</f>
        <v>95.86412795613596</v>
      </c>
      <c r="E36" s="67">
        <f>'lspp 1-24 ore'!$E$5*'lspp 1-24 ore'!E$17*'lspp 1-24 ore'!$B36^'lspp 1-24 ore'!$E$6</f>
        <v>113.01492691527277</v>
      </c>
      <c r="F36" s="67">
        <f>'lspp 1-24 ore'!$E$5*'lspp 1-24 ore'!$F$17*'lspp 1-24 ore'!$B36^'lspp 1-24 ore'!$E$6</f>
        <v>129.60117293659255</v>
      </c>
      <c r="G36" s="67">
        <f>'lspp 1-24 ore'!$E$5*'lspp 1-24 ore'!$G$17*'lspp 1-24 ore'!$B36^'lspp 1-24 ore'!$E$6</f>
        <v>151.26810207508316</v>
      </c>
      <c r="H36" s="67">
        <f>'lspp 1-24 ore'!$E$5*'lspp 1-24 ore'!$H$17*'lspp 1-24 ore'!$B36^'lspp 1-24 ore'!$E$6</f>
        <v>167.65192847441878</v>
      </c>
      <c r="I36" s="67">
        <f>'lspp 1-24 ore'!$E$5*'lspp 1-24 ore'!$I$17*'lspp 1-24 ore'!$B36^'lspp 1-24 ore'!$E$6</f>
        <v>184.1027452405937</v>
      </c>
      <c r="J36" s="79" t="e">
        <f>'lspp 1-24 ore'!$E$5*'lspp 1-24 ore'!$J$17*'lspp 1-24 ore'!$B36^'lspp 1-24 ore'!$E$6</f>
        <v>#NUM!</v>
      </c>
      <c r="K36" s="43"/>
    </row>
    <row r="37" spans="1:11" ht="14.25">
      <c r="A37" s="44"/>
      <c r="B37" s="8">
        <v>19</v>
      </c>
      <c r="C37" s="67">
        <f>'lspp 1-24 ore'!$E$5*'lspp 1-24 ore'!$C$17*'lspp 1-24 ore'!$B37^'lspp 1-24 ore'!$E$6</f>
        <v>71.38969782125116</v>
      </c>
      <c r="D37" s="67">
        <f>'lspp 1-24 ore'!$E$5*'lspp 1-24 ore'!$D$17*'lspp 1-24 ore'!$B37^'lspp 1-24 ore'!$E$6</f>
        <v>97.44807084231984</v>
      </c>
      <c r="E37" s="67">
        <f>'lspp 1-24 ore'!$E$5*'lspp 1-24 ore'!E$17*'lspp 1-24 ore'!$B37^'lspp 1-24 ore'!$E$6</f>
        <v>114.88224885661403</v>
      </c>
      <c r="F37" s="67">
        <f>'lspp 1-24 ore'!$E$5*'lspp 1-24 ore'!$F$17*'lspp 1-24 ore'!$B37^'lspp 1-24 ore'!$E$6</f>
        <v>131.74254594327064</v>
      </c>
      <c r="G37" s="67">
        <f>'lspp 1-24 ore'!$E$5*'lspp 1-24 ore'!$G$17*'lspp 1-24 ore'!$B37^'lspp 1-24 ore'!$E$6</f>
        <v>153.76747320896547</v>
      </c>
      <c r="H37" s="67">
        <f>'lspp 1-24 ore'!$E$5*'lspp 1-24 ore'!$H$17*'lspp 1-24 ore'!$B37^'lspp 1-24 ore'!$E$6</f>
        <v>170.42200613666563</v>
      </c>
      <c r="I37" s="67">
        <f>'lspp 1-24 ore'!$E$5*'lspp 1-24 ore'!$I$17*'lspp 1-24 ore'!$B37^'lspp 1-24 ore'!$E$6</f>
        <v>187.14463629899035</v>
      </c>
      <c r="J37" s="79" t="e">
        <f>'lspp 1-24 ore'!$E$5*'lspp 1-24 ore'!$J$17*'lspp 1-24 ore'!$B37^'lspp 1-24 ore'!$E$6</f>
        <v>#NUM!</v>
      </c>
      <c r="K37" s="43"/>
    </row>
    <row r="38" spans="1:11" ht="14.25">
      <c r="A38" s="44"/>
      <c r="B38" s="8">
        <v>20</v>
      </c>
      <c r="C38" s="67">
        <f>'lspp 1-24 ore'!$E$5*'lspp 1-24 ore'!$C$17*'lspp 1-24 ore'!$B38^'lspp 1-24 ore'!$E$6</f>
        <v>72.50826589692957</v>
      </c>
      <c r="D38" s="67">
        <f>'lspp 1-24 ore'!$E$5*'lspp 1-24 ore'!$D$17*'lspp 1-24 ore'!$B38^'lspp 1-24 ore'!$E$6</f>
        <v>98.97493402296521</v>
      </c>
      <c r="E38" s="67">
        <f>'lspp 1-24 ore'!$E$5*'lspp 1-24 ore'!E$17*'lspp 1-24 ore'!$B38^'lspp 1-24 ore'!$E$6</f>
        <v>116.68227911244877</v>
      </c>
      <c r="F38" s="67">
        <f>'lspp 1-24 ore'!$E$5*'lspp 1-24 ore'!$F$17*'lspp 1-24 ore'!$B38^'lspp 1-24 ore'!$E$6</f>
        <v>133.8067514322715</v>
      </c>
      <c r="G38" s="67">
        <f>'lspp 1-24 ore'!$E$5*'lspp 1-24 ore'!$G$17*'lspp 1-24 ore'!$B38^'lspp 1-24 ore'!$E$6</f>
        <v>156.1767758374756</v>
      </c>
      <c r="H38" s="67">
        <f>'lspp 1-24 ore'!$E$5*'lspp 1-24 ore'!$H$17*'lspp 1-24 ore'!$B38^'lspp 1-24 ore'!$E$6</f>
        <v>173.0922599866658</v>
      </c>
      <c r="I38" s="67">
        <f>'lspp 1-24 ore'!$E$5*'lspp 1-24 ore'!$I$17*'lspp 1-24 ore'!$B38^'lspp 1-24 ore'!$E$6</f>
        <v>190.07690835066143</v>
      </c>
      <c r="J38" s="79" t="e">
        <f>'lspp 1-24 ore'!$E$5*'lspp 1-24 ore'!$J$17*'lspp 1-24 ore'!$B38^'lspp 1-24 ore'!$E$6</f>
        <v>#NUM!</v>
      </c>
      <c r="K38" s="43"/>
    </row>
    <row r="39" spans="1:11" ht="14.25">
      <c r="A39" s="44"/>
      <c r="B39" s="8">
        <v>21</v>
      </c>
      <c r="C39" s="67">
        <f>'lspp 1-24 ore'!$E$5*'lspp 1-24 ore'!$C$17*'lspp 1-24 ore'!$B39^'lspp 1-24 ore'!$E$6</f>
        <v>73.58850754123807</v>
      </c>
      <c r="D39" s="67">
        <f>'lspp 1-24 ore'!$E$5*'lspp 1-24 ore'!$D$17*'lspp 1-24 ore'!$B39^'lspp 1-24 ore'!$E$6</f>
        <v>100.44948101635593</v>
      </c>
      <c r="E39" s="67">
        <f>'lspp 1-24 ore'!$E$5*'lspp 1-24 ore'!E$17*'lspp 1-24 ore'!$B39^'lspp 1-24 ore'!$E$6</f>
        <v>118.42063342958645</v>
      </c>
      <c r="F39" s="67">
        <f>'lspp 1-24 ore'!$E$5*'lspp 1-24 ore'!$F$17*'lspp 1-24 ore'!$B39^'lspp 1-24 ore'!$E$6</f>
        <v>135.8002293261194</v>
      </c>
      <c r="G39" s="67">
        <f>'lspp 1-24 ore'!$E$5*'lspp 1-24 ore'!$G$17*'lspp 1-24 ore'!$B39^'lspp 1-24 ore'!$E$6</f>
        <v>158.50352651957428</v>
      </c>
      <c r="H39" s="67">
        <f>'lspp 1-24 ore'!$E$5*'lspp 1-24 ore'!$H$17*'lspp 1-24 ore'!$B39^'lspp 1-24 ore'!$E$6</f>
        <v>175.671020700801</v>
      </c>
      <c r="I39" s="67">
        <f>'lspp 1-24 ore'!$E$5*'lspp 1-24 ore'!$I$17*'lspp 1-24 ore'!$B39^'lspp 1-24 ore'!$E$6</f>
        <v>192.90870951818167</v>
      </c>
      <c r="J39" s="79" t="e">
        <f>'lspp 1-24 ore'!$E$5*'lspp 1-24 ore'!$J$17*'lspp 1-24 ore'!$B39^'lspp 1-24 ore'!$E$6</f>
        <v>#NUM!</v>
      </c>
      <c r="K39" s="43"/>
    </row>
    <row r="40" spans="1:11" ht="14.25">
      <c r="A40" s="44"/>
      <c r="B40" s="8">
        <v>22</v>
      </c>
      <c r="C40" s="67">
        <f>'lspp 1-24 ore'!$E$5*'lspp 1-24 ore'!$C$17*'lspp 1-24 ore'!$B40^'lspp 1-24 ore'!$E$6</f>
        <v>74.63347120676276</v>
      </c>
      <c r="D40" s="67">
        <f>'lspp 1-24 ore'!$E$5*'lspp 1-24 ore'!$D$17*'lspp 1-24 ore'!$B40^'lspp 1-24 ore'!$E$6</f>
        <v>101.87587300866646</v>
      </c>
      <c r="E40" s="67">
        <f>'lspp 1-24 ore'!$E$5*'lspp 1-24 ore'!E$17*'lspp 1-24 ore'!$B40^'lspp 1-24 ore'!$E$6</f>
        <v>120.10221746107385</v>
      </c>
      <c r="F40" s="67">
        <f>'lspp 1-24 ore'!$E$5*'lspp 1-24 ore'!$F$17*'lspp 1-24 ore'!$B40^'lspp 1-24 ore'!$E$6</f>
        <v>137.7286052391136</v>
      </c>
      <c r="G40" s="67">
        <f>'lspp 1-24 ore'!$E$5*'lspp 1-24 ore'!$G$17*'lspp 1-24 ore'!$B40^'lspp 1-24 ore'!$E$6</f>
        <v>160.7542913686598</v>
      </c>
      <c r="H40" s="67">
        <f>'lspp 1-24 ore'!$E$5*'lspp 1-24 ore'!$H$17*'lspp 1-24 ore'!$B40^'lspp 1-24 ore'!$E$6</f>
        <v>178.16556556726812</v>
      </c>
      <c r="I40" s="67">
        <f>'lspp 1-24 ore'!$E$5*'lspp 1-24 ore'!$I$17*'lspp 1-24 ore'!$B40^'lspp 1-24 ore'!$E$6</f>
        <v>195.6480311724059</v>
      </c>
      <c r="J40" s="79" t="e">
        <f>'lspp 1-24 ore'!$E$5*'lspp 1-24 ore'!$J$17*'lspp 1-24 ore'!$B40^'lspp 1-24 ore'!$E$6</f>
        <v>#NUM!</v>
      </c>
      <c r="K40" s="43"/>
    </row>
    <row r="41" spans="1:11" ht="14.25">
      <c r="A41" s="44"/>
      <c r="B41" s="8">
        <v>23</v>
      </c>
      <c r="C41" s="67">
        <f>'lspp 1-24 ore'!$E$5*'lspp 1-24 ore'!$C$17*'lspp 1-24 ore'!$B41^'lspp 1-24 ore'!$E$6</f>
        <v>75.64583715821381</v>
      </c>
      <c r="D41" s="67">
        <f>'lspp 1-24 ore'!$E$5*'lspp 1-24 ore'!$D$17*'lspp 1-24 ore'!$B41^'lspp 1-24 ore'!$E$6</f>
        <v>103.25776860377552</v>
      </c>
      <c r="E41" s="67">
        <f>'lspp 1-24 ore'!$E$5*'lspp 1-24 ore'!E$17*'lspp 1-24 ore'!$B41^'lspp 1-24 ore'!$E$6</f>
        <v>121.7313443619856</v>
      </c>
      <c r="F41" s="67">
        <f>'lspp 1-24 ore'!$E$5*'lspp 1-24 ore'!$F$17*'lspp 1-24 ore'!$B41^'lspp 1-24 ore'!$E$6</f>
        <v>139.59682533165952</v>
      </c>
      <c r="G41" s="67">
        <f>'lspp 1-24 ore'!$E$5*'lspp 1-24 ore'!$G$17*'lspp 1-24 ore'!$B41^'lspp 1-24 ore'!$E$6</f>
        <v>162.9348434520597</v>
      </c>
      <c r="H41" s="67">
        <f>'lspp 1-24 ore'!$E$5*'lspp 1-24 ore'!$H$17*'lspp 1-24 ore'!$B41^'lspp 1-24 ore'!$E$6</f>
        <v>180.5822929334874</v>
      </c>
      <c r="I41" s="67">
        <f>'lspp 1-24 ore'!$E$5*'lspp 1-24 ore'!$I$17*'lspp 1-24 ore'!$B41^'lspp 1-24 ore'!$E$6</f>
        <v>198.30189949749902</v>
      </c>
      <c r="J41" s="79" t="e">
        <f>'lspp 1-24 ore'!$E$5*'lspp 1-24 ore'!$J$17*'lspp 1-24 ore'!$B41^'lspp 1-24 ore'!$E$6</f>
        <v>#NUM!</v>
      </c>
      <c r="K41" s="43"/>
    </row>
    <row r="42" spans="1:11" ht="14.25">
      <c r="A42" s="44"/>
      <c r="B42" s="8">
        <v>24</v>
      </c>
      <c r="C42" s="67">
        <f>'lspp 1-24 ore'!$E$5*'lspp 1-24 ore'!$C$17*'lspp 1-24 ore'!$B42^'lspp 1-24 ore'!$E$6</f>
        <v>76.6279758293359</v>
      </c>
      <c r="D42" s="67">
        <f>'lspp 1-24 ore'!$E$5*'lspp 1-24 ore'!$D$17*'lspp 1-24 ore'!$B42^'lspp 1-24 ore'!$E$6</f>
        <v>104.59840348137541</v>
      </c>
      <c r="E42" s="67">
        <f>'lspp 1-24 ore'!$E$5*'lspp 1-24 ore'!E$17*'lspp 1-24 ore'!$B42^'lspp 1-24 ore'!$E$6</f>
        <v>123.3118286989562</v>
      </c>
      <c r="F42" s="67">
        <f>'lspp 1-24 ore'!$E$5*'lspp 1-24 ore'!$F$17*'lspp 1-24 ore'!$B42^'lspp 1-24 ore'!$E$6</f>
        <v>141.40926400210935</v>
      </c>
      <c r="G42" s="67">
        <f>'lspp 1-24 ore'!$E$5*'lspp 1-24 ore'!$G$17*'lspp 1-24 ore'!$B42^'lspp 1-24 ore'!$E$6</f>
        <v>165.05028848696358</v>
      </c>
      <c r="H42" s="67">
        <f>'lspp 1-24 ore'!$E$5*'lspp 1-24 ore'!$H$17*'lspp 1-24 ore'!$B42^'lspp 1-24 ore'!$E$6</f>
        <v>182.92686151614356</v>
      </c>
      <c r="I42" s="67">
        <f>'lspp 1-24 ore'!$E$5*'lspp 1-24 ore'!$I$17*'lspp 1-24 ore'!$B42^'lspp 1-24 ore'!$E$6</f>
        <v>200.87652847075125</v>
      </c>
      <c r="J42" s="79" t="e">
        <f>'lspp 1-24 ore'!$E$5*'lspp 1-24 ore'!$J$17*'lspp 1-24 ore'!$B42^'lspp 1-24 ore'!$E$6</f>
        <v>#NUM!</v>
      </c>
      <c r="K42" s="43"/>
    </row>
    <row r="43" spans="1:11" ht="14.25">
      <c r="A43" s="44"/>
      <c r="B43" s="8"/>
      <c r="C43" s="8"/>
      <c r="D43" s="8"/>
      <c r="E43" s="8"/>
      <c r="F43" s="8"/>
      <c r="G43" s="8"/>
      <c r="H43" s="8"/>
      <c r="I43" s="8"/>
      <c r="J43" s="8"/>
      <c r="K43" s="43"/>
    </row>
    <row r="44" spans="1:11" ht="14.25">
      <c r="A44" s="44"/>
      <c r="B44" s="8"/>
      <c r="C44" s="8"/>
      <c r="D44" s="8"/>
      <c r="E44" s="8"/>
      <c r="F44" s="8"/>
      <c r="G44" s="8"/>
      <c r="H44" s="8"/>
      <c r="I44" s="8"/>
      <c r="J44" s="8"/>
      <c r="K44" s="43"/>
    </row>
    <row r="45" spans="1:11" ht="14.25">
      <c r="A45" s="44"/>
      <c r="B45" s="8"/>
      <c r="C45" s="8"/>
      <c r="D45" s="8"/>
      <c r="E45" s="8"/>
      <c r="F45" s="8"/>
      <c r="G45" s="8"/>
      <c r="H45" s="8"/>
      <c r="I45" s="8"/>
      <c r="J45" s="8"/>
      <c r="K45" s="43"/>
    </row>
    <row r="46" spans="1:11" ht="14.25">
      <c r="A46" s="44"/>
      <c r="B46" s="8"/>
      <c r="C46" s="8"/>
      <c r="D46" s="8"/>
      <c r="E46" s="8"/>
      <c r="F46" s="8"/>
      <c r="G46" s="8"/>
      <c r="H46" s="8"/>
      <c r="I46" s="8"/>
      <c r="J46" s="8"/>
      <c r="K46" s="43"/>
    </row>
    <row r="47" spans="1:11" ht="14.25">
      <c r="A47" s="44"/>
      <c r="B47" s="8"/>
      <c r="C47" s="8"/>
      <c r="D47" s="8"/>
      <c r="E47" s="8"/>
      <c r="F47" s="8"/>
      <c r="G47" s="8"/>
      <c r="H47" s="8"/>
      <c r="I47" s="8"/>
      <c r="J47" s="8"/>
      <c r="K47" s="43"/>
    </row>
    <row r="48" spans="1:11" ht="14.25">
      <c r="A48" s="44"/>
      <c r="B48" s="8"/>
      <c r="C48" s="8"/>
      <c r="D48" s="8"/>
      <c r="E48" s="8"/>
      <c r="F48" s="8"/>
      <c r="G48" s="8"/>
      <c r="H48" s="8"/>
      <c r="I48" s="8"/>
      <c r="J48" s="8"/>
      <c r="K48" s="43"/>
    </row>
    <row r="49" spans="1:11" ht="14.25">
      <c r="A49" s="44"/>
      <c r="B49" s="8"/>
      <c r="C49" s="8"/>
      <c r="D49" s="8"/>
      <c r="E49" s="8"/>
      <c r="F49" s="8"/>
      <c r="G49" s="8"/>
      <c r="H49" s="8"/>
      <c r="I49" s="8"/>
      <c r="J49" s="8"/>
      <c r="K49" s="43"/>
    </row>
    <row r="50" spans="1:11" ht="14.25">
      <c r="A50" s="44"/>
      <c r="B50" s="8"/>
      <c r="C50" s="8"/>
      <c r="D50" s="8"/>
      <c r="E50" s="8"/>
      <c r="F50" s="8"/>
      <c r="G50" s="8"/>
      <c r="H50" s="8"/>
      <c r="I50" s="8"/>
      <c r="J50" s="8"/>
      <c r="K50" s="43"/>
    </row>
    <row r="51" spans="1:11" ht="14.25">
      <c r="A51" s="44"/>
      <c r="B51" s="8"/>
      <c r="C51" s="8"/>
      <c r="D51" s="8"/>
      <c r="E51" s="8"/>
      <c r="F51" s="8"/>
      <c r="G51" s="8"/>
      <c r="H51" s="8"/>
      <c r="I51" s="8"/>
      <c r="J51" s="8"/>
      <c r="K51" s="43"/>
    </row>
    <row r="52" spans="1:11" ht="14.25">
      <c r="A52" s="44"/>
      <c r="B52" s="8"/>
      <c r="C52" s="8"/>
      <c r="D52" s="8"/>
      <c r="E52" s="8"/>
      <c r="F52" s="8"/>
      <c r="G52" s="8"/>
      <c r="H52" s="8"/>
      <c r="I52" s="8"/>
      <c r="J52" s="8"/>
      <c r="K52" s="43"/>
    </row>
    <row r="53" spans="1:11" ht="14.25">
      <c r="A53" s="44"/>
      <c r="B53" s="8"/>
      <c r="C53" s="8"/>
      <c r="D53" s="8"/>
      <c r="E53" s="8"/>
      <c r="F53" s="8"/>
      <c r="G53" s="8"/>
      <c r="H53" s="8"/>
      <c r="I53" s="8"/>
      <c r="J53" s="8"/>
      <c r="K53" s="43"/>
    </row>
    <row r="54" spans="1:11" ht="14.25">
      <c r="A54" s="44"/>
      <c r="B54" s="8"/>
      <c r="C54" s="8"/>
      <c r="D54" s="8"/>
      <c r="E54" s="8"/>
      <c r="F54" s="8"/>
      <c r="G54" s="8"/>
      <c r="H54" s="8"/>
      <c r="I54" s="8"/>
      <c r="J54" s="8"/>
      <c r="K54" s="43"/>
    </row>
    <row r="55" spans="1:11" ht="14.25">
      <c r="A55" s="44"/>
      <c r="B55" s="8"/>
      <c r="C55" s="8"/>
      <c r="D55" s="8"/>
      <c r="E55" s="8"/>
      <c r="F55" s="8"/>
      <c r="G55" s="8"/>
      <c r="H55" s="8"/>
      <c r="I55" s="8"/>
      <c r="J55" s="8"/>
      <c r="K55" s="43"/>
    </row>
    <row r="56" spans="1:11" ht="14.25">
      <c r="A56" s="44"/>
      <c r="B56" s="8"/>
      <c r="C56" s="8"/>
      <c r="D56" s="8"/>
      <c r="E56" s="8"/>
      <c r="F56" s="8"/>
      <c r="G56" s="8"/>
      <c r="H56" s="8"/>
      <c r="I56" s="8"/>
      <c r="J56" s="8"/>
      <c r="K56" s="43"/>
    </row>
    <row r="57" spans="1:11" ht="14.25">
      <c r="A57" s="44"/>
      <c r="B57" s="8"/>
      <c r="C57" s="8"/>
      <c r="D57" s="8"/>
      <c r="E57" s="8"/>
      <c r="F57" s="8"/>
      <c r="G57" s="8"/>
      <c r="H57" s="8"/>
      <c r="I57" s="8"/>
      <c r="J57" s="8"/>
      <c r="K57" s="43"/>
    </row>
    <row r="58" spans="1:11" ht="14.25">
      <c r="A58" s="44"/>
      <c r="B58" s="8"/>
      <c r="C58" s="8"/>
      <c r="D58" s="8"/>
      <c r="E58" s="8"/>
      <c r="F58" s="8"/>
      <c r="G58" s="8"/>
      <c r="H58" s="8"/>
      <c r="I58" s="8"/>
      <c r="J58" s="8"/>
      <c r="K58" s="43"/>
    </row>
    <row r="59" spans="1:11" ht="14.25">
      <c r="A59" s="44"/>
      <c r="B59" s="8"/>
      <c r="C59" s="8"/>
      <c r="D59" s="8"/>
      <c r="E59" s="8"/>
      <c r="F59" s="8"/>
      <c r="G59" s="8"/>
      <c r="H59" s="8"/>
      <c r="I59" s="8"/>
      <c r="J59" s="8"/>
      <c r="K59" s="43"/>
    </row>
    <row r="60" spans="1:11" ht="14.25">
      <c r="A60" s="44"/>
      <c r="B60" s="8"/>
      <c r="C60" s="8"/>
      <c r="D60" s="8"/>
      <c r="E60" s="8"/>
      <c r="F60" s="8"/>
      <c r="G60" s="8"/>
      <c r="H60" s="8"/>
      <c r="I60" s="8"/>
      <c r="J60" s="8"/>
      <c r="K60" s="43"/>
    </row>
    <row r="61" spans="1:11" ht="14.25">
      <c r="A61" s="44"/>
      <c r="B61" s="8"/>
      <c r="C61" s="8"/>
      <c r="D61" s="8"/>
      <c r="E61" s="8"/>
      <c r="F61" s="8"/>
      <c r="G61" s="8"/>
      <c r="H61" s="8"/>
      <c r="I61" s="8"/>
      <c r="J61" s="8"/>
      <c r="K61" s="43"/>
    </row>
    <row r="62" spans="1:11" ht="14.25">
      <c r="A62" s="44"/>
      <c r="B62" s="8"/>
      <c r="C62" s="8"/>
      <c r="D62" s="8"/>
      <c r="E62" s="8"/>
      <c r="F62" s="8"/>
      <c r="G62" s="8"/>
      <c r="H62" s="8"/>
      <c r="I62" s="8"/>
      <c r="J62" s="8"/>
      <c r="K62" s="43"/>
    </row>
    <row r="63" spans="1:11" ht="14.25">
      <c r="A63" s="44"/>
      <c r="B63" s="8"/>
      <c r="C63" s="8"/>
      <c r="D63" s="8"/>
      <c r="E63" s="8"/>
      <c r="F63" s="8"/>
      <c r="G63" s="8"/>
      <c r="H63" s="8"/>
      <c r="I63" s="8"/>
      <c r="J63" s="8"/>
      <c r="K63" s="43"/>
    </row>
    <row r="64" spans="1:11" ht="14.25">
      <c r="A64" s="44"/>
      <c r="B64" s="8"/>
      <c r="C64" s="8"/>
      <c r="D64" s="8"/>
      <c r="E64" s="8"/>
      <c r="F64" s="8"/>
      <c r="G64" s="8"/>
      <c r="H64" s="8"/>
      <c r="I64" s="8"/>
      <c r="J64" s="8"/>
      <c r="K64" s="43"/>
    </row>
    <row r="65" spans="1:11" ht="14.25">
      <c r="A65" s="44"/>
      <c r="B65" s="8"/>
      <c r="C65" s="8"/>
      <c r="D65" s="8"/>
      <c r="E65" s="8"/>
      <c r="F65" s="8"/>
      <c r="G65" s="8"/>
      <c r="H65" s="8"/>
      <c r="I65" s="8"/>
      <c r="J65" s="8"/>
      <c r="K65" s="43"/>
    </row>
    <row r="66" spans="1:11" ht="14.25">
      <c r="A66" s="44"/>
      <c r="B66" s="8"/>
      <c r="C66" s="8"/>
      <c r="D66" s="8"/>
      <c r="E66" s="8"/>
      <c r="F66" s="8"/>
      <c r="G66" s="8"/>
      <c r="H66" s="8"/>
      <c r="I66" s="8"/>
      <c r="J66" s="8"/>
      <c r="K66" s="43"/>
    </row>
    <row r="67" spans="1:11" ht="14.25">
      <c r="A67" s="44"/>
      <c r="B67" s="8"/>
      <c r="C67" s="8"/>
      <c r="D67" s="8"/>
      <c r="E67" s="8"/>
      <c r="F67" s="8"/>
      <c r="G67" s="8"/>
      <c r="H67" s="8"/>
      <c r="I67" s="8"/>
      <c r="J67" s="8"/>
      <c r="K67" s="43"/>
    </row>
    <row r="68" spans="1:11" ht="14.25">
      <c r="A68" s="44"/>
      <c r="B68" s="8"/>
      <c r="C68" s="8"/>
      <c r="D68" s="8"/>
      <c r="E68" s="8"/>
      <c r="F68" s="8"/>
      <c r="G68" s="8"/>
      <c r="H68" s="8"/>
      <c r="I68" s="8"/>
      <c r="J68" s="8"/>
      <c r="K68" s="43"/>
    </row>
    <row r="69" spans="1:11" ht="14.25">
      <c r="A69" s="44"/>
      <c r="B69" s="8"/>
      <c r="C69" s="8"/>
      <c r="D69" s="8"/>
      <c r="E69" s="8"/>
      <c r="F69" s="8"/>
      <c r="G69" s="8"/>
      <c r="H69" s="8"/>
      <c r="I69" s="8"/>
      <c r="J69" s="8"/>
      <c r="K69" s="43"/>
    </row>
    <row r="70" spans="1:11" ht="14.25">
      <c r="A70" s="44"/>
      <c r="B70" s="8"/>
      <c r="C70" s="8"/>
      <c r="D70" s="8"/>
      <c r="E70" s="8"/>
      <c r="F70" s="8"/>
      <c r="G70" s="8"/>
      <c r="H70" s="8"/>
      <c r="I70" s="8"/>
      <c r="J70" s="8"/>
      <c r="K70" s="43"/>
    </row>
    <row r="71" spans="1:11" ht="14.25">
      <c r="A71" s="44"/>
      <c r="B71" s="8"/>
      <c r="C71" s="8"/>
      <c r="D71" s="8"/>
      <c r="E71" s="8"/>
      <c r="F71" s="8"/>
      <c r="G71" s="8"/>
      <c r="H71" s="8"/>
      <c r="I71" s="8"/>
      <c r="J71" s="8"/>
      <c r="K71" s="43"/>
    </row>
    <row r="72" spans="1:11" ht="14.25">
      <c r="A72" s="44"/>
      <c r="B72" s="8"/>
      <c r="C72" s="8"/>
      <c r="D72" s="8"/>
      <c r="E72" s="8"/>
      <c r="F72" s="8"/>
      <c r="G72" s="8"/>
      <c r="H72" s="8"/>
      <c r="I72" s="8"/>
      <c r="J72" s="8"/>
      <c r="K72" s="43"/>
    </row>
    <row r="73" spans="1:11" ht="14.25">
      <c r="A73" s="44"/>
      <c r="B73" s="8"/>
      <c r="C73" s="8"/>
      <c r="D73" s="8"/>
      <c r="E73" s="8"/>
      <c r="F73" s="8"/>
      <c r="G73" s="8"/>
      <c r="H73" s="8"/>
      <c r="I73" s="8"/>
      <c r="J73" s="8"/>
      <c r="K73" s="43"/>
    </row>
    <row r="74" spans="1:11" ht="14.25">
      <c r="A74" s="44"/>
      <c r="B74" s="8"/>
      <c r="C74" s="8"/>
      <c r="D74" s="8"/>
      <c r="E74" s="8"/>
      <c r="F74" s="8"/>
      <c r="G74" s="8"/>
      <c r="H74" s="8"/>
      <c r="I74" s="8"/>
      <c r="J74" s="8"/>
      <c r="K74" s="43"/>
    </row>
    <row r="75" spans="1:11" ht="14.25">
      <c r="A75" s="44"/>
      <c r="B75" s="8"/>
      <c r="C75" s="8"/>
      <c r="D75" s="8"/>
      <c r="E75" s="8"/>
      <c r="F75" s="8"/>
      <c r="G75" s="8"/>
      <c r="H75" s="8"/>
      <c r="I75" s="8"/>
      <c r="J75" s="8"/>
      <c r="K75" s="43"/>
    </row>
    <row r="76" spans="1:11" ht="14.25">
      <c r="A76" s="44"/>
      <c r="B76" s="8"/>
      <c r="C76" s="8"/>
      <c r="D76" s="8"/>
      <c r="E76" s="8"/>
      <c r="F76" s="8"/>
      <c r="G76" s="8"/>
      <c r="H76" s="8"/>
      <c r="I76" s="8"/>
      <c r="J76" s="8"/>
      <c r="K76" s="43"/>
    </row>
    <row r="77" spans="1:11" ht="14.25">
      <c r="A77" s="68"/>
      <c r="B77" s="54"/>
      <c r="C77" s="54"/>
      <c r="D77" s="54"/>
      <c r="E77" s="54"/>
      <c r="F77" s="54"/>
      <c r="G77" s="54"/>
      <c r="H77" s="54"/>
      <c r="I77" s="54"/>
      <c r="J77" s="54"/>
      <c r="K77" s="55"/>
    </row>
  </sheetData>
  <sheetProtection sheet="1" objects="1" scenarios="1" formatCells="0" formatColumns="0" formatRows="0" autoFilter="0" pivotTables="0"/>
  <dataValidations count="4">
    <dataValidation type="decimal" allowBlank="1" showInputMessage="1" showErrorMessage="1" promptTitle="Tr linea segnalatrice" prompt="Tempo di ritorno al quale si desidera calcolare la linea segnalatrice. Inserire un valore compreso tra 1 e 200 anni." sqref="I4">
      <formula1>1</formula1>
      <formula2>200</formula2>
    </dataValidation>
    <dataValidation type="decimal" operator="greaterThanOrEqual" allowBlank="1" showInputMessage="1" showErrorMessage="1" prompt="Inserire la precipitazione totale osservata durante l'evento da valutare." errorTitle="Attenzione." error="Il valore inserito è negativo. Inserire un valore positivo." sqref="I8">
      <formula1>0</formula1>
    </dataValidation>
    <dataValidation type="decimal" allowBlank="1" showInputMessage="1" showErrorMessage="1" promptTitle="Durata dell'evento pluviometrico" prompt="inserire una durata compresa tra 1 e 24 ore." errorTitle="Attenzione" error="La durata inserita non è valida." sqref="I7">
      <formula1>1</formula1>
      <formula2>24</formula2>
    </dataValidation>
    <dataValidation type="decimal" operator="greaterThanOrEqual" allowBlank="1" showInputMessage="1" showErrorMessage="1" sqref="E5:E7">
      <formula1>0</formula1>
    </dataValidation>
  </dataValidations>
  <hyperlinks>
    <hyperlink ref="I12" r:id="rId1" display="http://idro.arpalombardia.it/manual/lspp.pdf"/>
    <hyperlink ref="D4" r:id="rId2" display="http://idro.arpalombardia.it"/>
    <hyperlink ref="I13" r:id="rId3" display="http://idro.arpalombardia.it/manual/STRADA_report.pdf"/>
  </hyperlinks>
  <printOptions/>
  <pageMargins left="0.7" right="0.7" top="0.75" bottom="0.75" header="0.3" footer="0.3"/>
  <pageSetup fitToWidth="0" fitToHeight="1" horizontalDpi="600" verticalDpi="600" orientation="portrait" paperSize="9" scale="64" r:id="rId8"/>
  <drawing r:id="rId7"/>
  <legacyDrawing r:id="rId6"/>
  <oleObjects>
    <oleObject progId="Equation.3" shapeId="8869" r:id="rId4"/>
    <oleObject progId="Equation.3" shapeId="886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140625" style="19" customWidth="1"/>
    <col min="2" max="2" width="11.7109375" style="0" bestFit="1" customWidth="1"/>
    <col min="3" max="9" width="11.00390625" style="0" customWidth="1"/>
    <col min="10" max="10" width="7.57421875" style="0" customWidth="1"/>
    <col min="11" max="12" width="4.8515625" style="19" customWidth="1"/>
    <col min="13" max="13" width="13.28125" style="0" customWidth="1"/>
  </cols>
  <sheetData>
    <row r="1" spans="1:13" ht="23.25">
      <c r="A1" s="40"/>
      <c r="B1" s="61"/>
      <c r="C1" s="61"/>
      <c r="D1" s="61"/>
      <c r="E1" s="62" t="s">
        <v>57</v>
      </c>
      <c r="F1" s="61"/>
      <c r="G1" s="61"/>
      <c r="H1" s="61"/>
      <c r="I1" s="61"/>
      <c r="J1" s="61"/>
      <c r="K1" s="63"/>
      <c r="L1" s="22"/>
      <c r="M1" s="1" t="s">
        <v>21</v>
      </c>
    </row>
    <row r="2" spans="1:15" ht="15">
      <c r="A2" s="44"/>
      <c r="B2" s="8"/>
      <c r="C2" s="8"/>
      <c r="D2" s="8"/>
      <c r="E2" s="16" t="s">
        <v>19</v>
      </c>
      <c r="F2" s="23" t="s">
        <v>59</v>
      </c>
      <c r="G2" s="16"/>
      <c r="H2" s="16"/>
      <c r="I2" s="16"/>
      <c r="J2" s="16"/>
      <c r="K2" s="43"/>
      <c r="L2" s="22"/>
      <c r="M2" t="s">
        <v>14</v>
      </c>
      <c r="N2" s="6" t="s">
        <v>23</v>
      </c>
      <c r="O2" t="s">
        <v>24</v>
      </c>
    </row>
    <row r="3" spans="1:15" ht="15">
      <c r="A3" s="44"/>
      <c r="B3" s="8"/>
      <c r="C3" s="8"/>
      <c r="D3" s="8"/>
      <c r="E3" s="16" t="s">
        <v>20</v>
      </c>
      <c r="F3" s="23" t="s">
        <v>23</v>
      </c>
      <c r="G3" s="16"/>
      <c r="H3" s="16"/>
      <c r="I3" s="16"/>
      <c r="J3" s="16"/>
      <c r="K3" s="43"/>
      <c r="L3" s="22"/>
      <c r="M3" t="s">
        <v>14</v>
      </c>
      <c r="N3" s="2"/>
      <c r="O3" t="s">
        <v>25</v>
      </c>
    </row>
    <row r="4" spans="1:15" ht="14.25">
      <c r="A4" s="44"/>
      <c r="B4" s="15"/>
      <c r="C4" s="14" t="s">
        <v>29</v>
      </c>
      <c r="D4" s="13" t="s">
        <v>30</v>
      </c>
      <c r="E4" s="15"/>
      <c r="F4" s="15"/>
      <c r="G4" s="8"/>
      <c r="H4" s="21"/>
      <c r="I4" s="16"/>
      <c r="J4" s="8"/>
      <c r="K4" s="43"/>
      <c r="L4" s="22"/>
      <c r="M4" t="s">
        <v>14</v>
      </c>
      <c r="N4" s="24"/>
      <c r="O4" t="s">
        <v>43</v>
      </c>
    </row>
    <row r="5" spans="1:12" ht="14.25">
      <c r="A5" s="44"/>
      <c r="B5" s="9"/>
      <c r="C5" s="8"/>
      <c r="D5" s="84" t="s">
        <v>12</v>
      </c>
      <c r="E5" s="64">
        <v>21.337151</v>
      </c>
      <c r="F5" s="8"/>
      <c r="G5" s="8"/>
      <c r="H5" s="8"/>
      <c r="I5" s="65" t="s">
        <v>44</v>
      </c>
      <c r="J5" s="8"/>
      <c r="K5" s="43"/>
      <c r="L5" s="22"/>
    </row>
    <row r="6" spans="1:12" ht="14.25">
      <c r="A6" s="44"/>
      <c r="B6" s="9"/>
      <c r="C6" s="8"/>
      <c r="D6" s="84" t="s">
        <v>8</v>
      </c>
      <c r="E6" s="64">
        <v>0.4018788</v>
      </c>
      <c r="F6" s="8"/>
      <c r="G6" s="8"/>
      <c r="H6" s="11" t="s">
        <v>39</v>
      </c>
      <c r="I6" s="58"/>
      <c r="J6" s="8"/>
      <c r="K6" s="43"/>
      <c r="L6" s="22"/>
    </row>
    <row r="7" spans="1:12" ht="14.25">
      <c r="A7" s="44"/>
      <c r="B7" s="9"/>
      <c r="C7" s="8"/>
      <c r="D7" s="84" t="s">
        <v>31</v>
      </c>
      <c r="E7" s="64">
        <v>0.9395268</v>
      </c>
      <c r="F7" s="8"/>
      <c r="G7" s="8"/>
      <c r="H7" s="11" t="s">
        <v>40</v>
      </c>
      <c r="I7" s="58"/>
      <c r="J7" s="8"/>
      <c r="K7" s="43"/>
      <c r="L7" s="22"/>
    </row>
    <row r="8" spans="1:12" ht="14.25">
      <c r="A8" s="44"/>
      <c r="B8" s="9"/>
      <c r="C8" s="8"/>
      <c r="D8" s="84" t="s">
        <v>32</v>
      </c>
      <c r="E8" s="64">
        <v>1.207763</v>
      </c>
      <c r="F8" s="8"/>
      <c r="G8" s="8"/>
      <c r="H8" s="26"/>
      <c r="I8" s="8"/>
      <c r="J8" s="8"/>
      <c r="K8" s="43"/>
      <c r="L8" s="22"/>
    </row>
    <row r="9" spans="1:12" ht="14.25">
      <c r="A9" s="44"/>
      <c r="B9" s="9"/>
      <c r="C9" s="8"/>
      <c r="D9" s="84" t="s">
        <v>33</v>
      </c>
      <c r="E9" s="64">
        <v>1.397634</v>
      </c>
      <c r="F9" s="8"/>
      <c r="G9" s="8"/>
      <c r="H9" s="20"/>
      <c r="I9" s="8"/>
      <c r="J9" s="8"/>
      <c r="K9" s="43"/>
      <c r="L9" s="22"/>
    </row>
    <row r="10" spans="1:12" ht="14.25">
      <c r="A10" s="44"/>
      <c r="B10" s="9"/>
      <c r="C10" s="8"/>
      <c r="D10" s="84" t="s">
        <v>34</v>
      </c>
      <c r="E10" s="64">
        <v>1.590001</v>
      </c>
      <c r="F10" s="8"/>
      <c r="G10" s="8"/>
      <c r="H10" s="8"/>
      <c r="I10" s="8"/>
      <c r="J10" s="8"/>
      <c r="K10" s="43"/>
      <c r="L10" s="22"/>
    </row>
    <row r="11" spans="1:12" ht="14.25">
      <c r="A11" s="44"/>
      <c r="B11" s="9"/>
      <c r="C11" s="8"/>
      <c r="D11" s="84" t="s">
        <v>35</v>
      </c>
      <c r="E11" s="64">
        <v>1.850304</v>
      </c>
      <c r="F11" s="8"/>
      <c r="G11" s="8"/>
      <c r="H11" s="8"/>
      <c r="I11" s="8"/>
      <c r="J11" s="8"/>
      <c r="K11" s="43"/>
      <c r="L11" s="22"/>
    </row>
    <row r="12" spans="1:12" ht="14.25">
      <c r="A12" s="44"/>
      <c r="B12" s="9"/>
      <c r="C12" s="8"/>
      <c r="D12" s="84" t="s">
        <v>36</v>
      </c>
      <c r="E12" s="64">
        <v>2.0606339</v>
      </c>
      <c r="F12" s="8"/>
      <c r="G12" s="8"/>
      <c r="H12" s="8"/>
      <c r="I12" s="8"/>
      <c r="J12" s="8"/>
      <c r="K12" s="43"/>
      <c r="L12" s="22"/>
    </row>
    <row r="13" spans="1:12" ht="14.25">
      <c r="A13" s="44"/>
      <c r="B13" s="9"/>
      <c r="C13" s="8"/>
      <c r="D13" s="84" t="s">
        <v>37</v>
      </c>
      <c r="E13" s="64">
        <v>2.277952</v>
      </c>
      <c r="F13" s="8"/>
      <c r="G13" s="8"/>
      <c r="H13" s="8"/>
      <c r="I13" s="8"/>
      <c r="J13" s="8"/>
      <c r="K13" s="43"/>
      <c r="L13" s="22"/>
    </row>
    <row r="14" spans="1:12" ht="23.25" customHeight="1">
      <c r="A14" s="44"/>
      <c r="B14" s="12" t="s">
        <v>22</v>
      </c>
      <c r="C14" s="8"/>
      <c r="D14" s="10"/>
      <c r="E14" s="8"/>
      <c r="F14" s="8"/>
      <c r="G14" s="8"/>
      <c r="H14" s="8" t="s">
        <v>26</v>
      </c>
      <c r="I14" s="8"/>
      <c r="J14" s="8"/>
      <c r="K14" s="43"/>
      <c r="L14" s="22"/>
    </row>
    <row r="15" spans="1:12" ht="15">
      <c r="A15" s="44"/>
      <c r="B15" s="9"/>
      <c r="C15" s="8"/>
      <c r="D15" s="10"/>
      <c r="E15" s="8"/>
      <c r="F15" s="8"/>
      <c r="G15" s="8"/>
      <c r="H15" s="52" t="s">
        <v>27</v>
      </c>
      <c r="I15" s="8"/>
      <c r="J15" s="8"/>
      <c r="K15" s="43"/>
      <c r="L15" s="22"/>
    </row>
    <row r="16" spans="1:12" ht="15">
      <c r="A16" s="44"/>
      <c r="B16" s="9"/>
      <c r="C16" s="8"/>
      <c r="D16" s="10"/>
      <c r="E16" s="8"/>
      <c r="F16" s="8"/>
      <c r="G16" s="8"/>
      <c r="H16" s="8"/>
      <c r="I16" s="52"/>
      <c r="J16" s="8"/>
      <c r="K16" s="43"/>
      <c r="L16" s="22"/>
    </row>
    <row r="17" spans="1:12" ht="15">
      <c r="A17" s="44"/>
      <c r="B17" s="9"/>
      <c r="C17" s="8"/>
      <c r="D17" s="8"/>
      <c r="E17" s="8"/>
      <c r="F17" s="8"/>
      <c r="G17" s="8"/>
      <c r="H17" s="8"/>
      <c r="I17" s="8"/>
      <c r="J17" s="8"/>
      <c r="K17" s="43"/>
      <c r="L17" s="22"/>
    </row>
    <row r="18" spans="1:11" ht="21">
      <c r="A18" s="66" t="s">
        <v>18</v>
      </c>
      <c r="B18" s="26"/>
      <c r="C18" s="8"/>
      <c r="D18" s="8"/>
      <c r="E18" s="8"/>
      <c r="F18" s="8"/>
      <c r="G18" s="8"/>
      <c r="H18" s="8"/>
      <c r="I18" s="8"/>
      <c r="J18" s="8"/>
      <c r="K18" s="43"/>
    </row>
    <row r="19" spans="1:11" ht="14.25">
      <c r="A19" s="44"/>
      <c r="B19" s="18" t="s">
        <v>17</v>
      </c>
      <c r="C19" s="5">
        <v>2</v>
      </c>
      <c r="D19" s="5">
        <v>5</v>
      </c>
      <c r="E19" s="5">
        <v>10</v>
      </c>
      <c r="F19" s="5">
        <v>20</v>
      </c>
      <c r="G19" s="5">
        <v>50</v>
      </c>
      <c r="H19" s="5">
        <v>100</v>
      </c>
      <c r="I19" s="5">
        <v>200</v>
      </c>
      <c r="J19" s="8"/>
      <c r="K19" s="43"/>
    </row>
    <row r="20" spans="1:11" ht="14.25">
      <c r="A20" s="44"/>
      <c r="B20" s="18" t="s">
        <v>16</v>
      </c>
      <c r="C20" s="7">
        <f>+E7</f>
        <v>0.9395268</v>
      </c>
      <c r="D20" s="7">
        <f>+E8</f>
        <v>1.207763</v>
      </c>
      <c r="E20" s="7">
        <f>+E9</f>
        <v>1.397634</v>
      </c>
      <c r="F20" s="7">
        <f>+E10</f>
        <v>1.590001</v>
      </c>
      <c r="G20" s="7">
        <f>+E11</f>
        <v>1.850304</v>
      </c>
      <c r="H20" s="7">
        <f>+E12</f>
        <v>2.0606339</v>
      </c>
      <c r="I20" s="7">
        <f>+E13</f>
        <v>2.277952</v>
      </c>
      <c r="J20" s="8"/>
      <c r="K20" s="43"/>
    </row>
    <row r="21" spans="1:12" ht="14.25">
      <c r="A21" s="44"/>
      <c r="B21" s="8" t="s">
        <v>38</v>
      </c>
      <c r="C21" s="8" t="s">
        <v>1</v>
      </c>
      <c r="D21" s="8" t="s">
        <v>2</v>
      </c>
      <c r="E21" s="8" t="s">
        <v>3</v>
      </c>
      <c r="F21" s="8" t="s">
        <v>4</v>
      </c>
      <c r="G21" s="8" t="s">
        <v>5</v>
      </c>
      <c r="H21" s="8" t="s">
        <v>6</v>
      </c>
      <c r="I21" s="8" t="s">
        <v>7</v>
      </c>
      <c r="J21" s="8"/>
      <c r="K21" s="43"/>
      <c r="L21" s="22"/>
    </row>
    <row r="22" spans="1:12" ht="14.25">
      <c r="A22" s="44"/>
      <c r="B22" s="8">
        <v>1</v>
      </c>
      <c r="C22" s="67">
        <f>'lspp 1-5 giorni'!$E$5*'lspp 1-5 giorni'!C$20*('lspp 1-5 giorni'!$B22*24)^'lspp 1-5 giorni'!$E$6</f>
        <v>71.8990647331211</v>
      </c>
      <c r="D22" s="67">
        <f>'lspp 1-5 giorni'!$E$5*'lspp 1-5 giorni'!D$20*('lspp 1-5 giorni'!$B22*24)^'lspp 1-5 giorni'!$E$6</f>
        <v>92.42634709224743</v>
      </c>
      <c r="E22" s="67">
        <f>'lspp 1-5 giorni'!$E$5*'lspp 1-5 giorni'!E$20*('lspp 1-5 giorni'!$B22*24)^'lspp 1-5 giorni'!$E$6</f>
        <v>106.95658435630678</v>
      </c>
      <c r="F22" s="67">
        <f>'lspp 1-5 giorni'!$E$5*'lspp 1-5 giorni'!F$20*('lspp 1-5 giorni'!$B22*24)^'lspp 1-5 giorni'!$E$6</f>
        <v>121.67783273955281</v>
      </c>
      <c r="G22" s="67">
        <f>'lspp 1-5 giorni'!$E$5*'lspp 1-5 giorni'!G$20*('lspp 1-5 giorni'!$B22*24)^'lspp 1-5 giorni'!$E$6</f>
        <v>141.59801196937957</v>
      </c>
      <c r="H22" s="67">
        <f>'lspp 1-5 giorni'!$E$5*'lspp 1-5 giorni'!H$20*('lspp 1-5 giorni'!$B22*24)^'lspp 1-5 giorni'!$E$6</f>
        <v>157.69390523757681</v>
      </c>
      <c r="I22" s="67">
        <f>'lspp 1-5 giorni'!$E$5*'lspp 1-5 giorni'!I$20*('lspp 1-5 giorni'!$B22*24)^'lspp 1-5 giorni'!$E$6</f>
        <v>174.32458372336228</v>
      </c>
      <c r="J22" s="8"/>
      <c r="K22" s="43"/>
      <c r="L22" s="22"/>
    </row>
    <row r="23" spans="1:12" ht="14.25">
      <c r="A23" s="44"/>
      <c r="B23" s="8">
        <v>1.5</v>
      </c>
      <c r="C23" s="67">
        <f>'lspp 1-5 giorni'!$E$5*'lspp 1-5 giorni'!$C$20*('lspp 1-5 giorni'!$B23*24)^'lspp 1-5 giorni'!$E$6</f>
        <v>84.62342231817235</v>
      </c>
      <c r="D23" s="67">
        <f>'lspp 1-5 giorni'!$E$5*'lspp 1-5 giorni'!D$20*('lspp 1-5 giorni'!$B23*24)^'lspp 1-5 giorni'!$E$6</f>
        <v>108.78352635524902</v>
      </c>
      <c r="E23" s="67">
        <f>'lspp 1-5 giorni'!$E$5*'lspp 1-5 giorni'!E$20*('lspp 1-5 giorni'!$B23*24)^'lspp 1-5 giorni'!$E$6</f>
        <v>125.88525652300338</v>
      </c>
      <c r="F23" s="67">
        <f>'lspp 1-5 giorni'!$E$5*'lspp 1-5 giorni'!F$20*('lspp 1-5 giorni'!$B23*24)^'lspp 1-5 giorni'!$E$6</f>
        <v>143.21180205749997</v>
      </c>
      <c r="G23" s="67">
        <f>'lspp 1-5 giorni'!$E$5*'lspp 1-5 giorni'!G$20*('lspp 1-5 giorni'!$B23*24)^'lspp 1-5 giorni'!$E$6</f>
        <v>166.6573607149935</v>
      </c>
      <c r="H23" s="67">
        <f>'lspp 1-5 giorni'!$E$5*'lspp 1-5 giorni'!H$20*('lspp 1-5 giorni'!$B23*24)^'lspp 1-5 giorni'!$E$6</f>
        <v>185.60182930688353</v>
      </c>
      <c r="I23" s="67">
        <f>'lspp 1-5 giorni'!$E$5*'lspp 1-5 giorni'!I$20*('lspp 1-5 giorni'!$B23*24)^'lspp 1-5 giorni'!$E$6</f>
        <v>205.17572688349637</v>
      </c>
      <c r="J23" s="8"/>
      <c r="K23" s="43"/>
      <c r="L23" s="22"/>
    </row>
    <row r="24" spans="1:12" ht="14.25">
      <c r="A24" s="44"/>
      <c r="B24" s="8">
        <v>2</v>
      </c>
      <c r="C24" s="67">
        <f>'lspp 1-5 giorni'!$E$5*'lspp 1-5 giorni'!$C$20*('lspp 1-5 giorni'!$B24*24)^'lspp 1-5 giorni'!$E$6</f>
        <v>94.99501474972662</v>
      </c>
      <c r="D24" s="67">
        <f>'lspp 1-5 giorni'!$E$5*'lspp 1-5 giorni'!D$20*('lspp 1-5 giorni'!$B24*24)^'lspp 1-5 giorni'!$E$6</f>
        <v>122.11622276147318</v>
      </c>
      <c r="E24" s="67">
        <f>'lspp 1-5 giorni'!$E$5*'lspp 1-5 giorni'!E$20*('lspp 1-5 giorni'!$B24*24)^'lspp 1-5 giorni'!$E$6</f>
        <v>141.31397044205596</v>
      </c>
      <c r="F24" s="67">
        <f>'lspp 1-5 giorni'!$E$5*'lspp 1-5 giorni'!F$20*('lspp 1-5 giorni'!$B24*24)^'lspp 1-5 giorni'!$E$6</f>
        <v>160.76408724804878</v>
      </c>
      <c r="G24" s="67">
        <f>'lspp 1-5 giorni'!$E$5*'lspp 1-5 giorni'!G$20*('lspp 1-5 giorni'!$B24*24)^'lspp 1-5 giorni'!$E$6</f>
        <v>187.08317396744633</v>
      </c>
      <c r="H24" s="67">
        <f>'lspp 1-5 giorni'!$E$5*'lspp 1-5 giorni'!H$20*('lspp 1-5 giorni'!$B24*24)^'lspp 1-5 giorni'!$E$6</f>
        <v>208.3495092681621</v>
      </c>
      <c r="I24" s="67">
        <f>'lspp 1-5 giorni'!$E$5*'lspp 1-5 giorni'!I$20*('lspp 1-5 giorni'!$B24*24)^'lspp 1-5 giorni'!$E$6</f>
        <v>230.3224174543709</v>
      </c>
      <c r="J24" s="8"/>
      <c r="K24" s="43"/>
      <c r="L24" s="22"/>
    </row>
    <row r="25" spans="1:12" ht="14.25">
      <c r="A25" s="44"/>
      <c r="B25" s="8">
        <v>2.5</v>
      </c>
      <c r="C25" s="67">
        <f>'lspp 1-5 giorni'!$E$5*'lspp 1-5 giorni'!$C$20*('lspp 1-5 giorni'!$B25*24)^'lspp 1-5 giorni'!$E$6</f>
        <v>103.90749960949287</v>
      </c>
      <c r="D25" s="67">
        <f>'lspp 1-5 giorni'!$E$5*'lspp 1-5 giorni'!D$20*('lspp 1-5 giorni'!$B25*24)^'lspp 1-5 giorni'!$E$6</f>
        <v>133.573234367407</v>
      </c>
      <c r="E25" s="67">
        <f>'lspp 1-5 giorni'!$E$5*'lspp 1-5 giorni'!E$20*('lspp 1-5 giorni'!$B25*24)^'lspp 1-5 giorni'!$E$6</f>
        <v>154.5721253605687</v>
      </c>
      <c r="F25" s="67">
        <f>'lspp 1-5 giorni'!$E$5*'lspp 1-5 giorni'!F$20*('lspp 1-5 giorni'!$B25*24)^'lspp 1-5 giorni'!$E$6</f>
        <v>175.84706289016268</v>
      </c>
      <c r="G25" s="67">
        <f>'lspp 1-5 giorni'!$E$5*'lspp 1-5 giorni'!G$20*('lspp 1-5 giorni'!$B25*24)^'lspp 1-5 giorni'!$E$6</f>
        <v>204.6354208921375</v>
      </c>
      <c r="H25" s="67">
        <f>'lspp 1-5 giorni'!$E$5*'lspp 1-5 giorni'!H$20*('lspp 1-5 giorni'!$B25*24)^'lspp 1-5 giorni'!$E$6</f>
        <v>227.8969755408337</v>
      </c>
      <c r="I25" s="67">
        <f>'lspp 1-5 giorni'!$E$5*'lspp 1-5 giorni'!I$20*('lspp 1-5 giorni'!$B25*24)^'lspp 1-5 giorni'!$E$6</f>
        <v>251.9313941341998</v>
      </c>
      <c r="J25" s="8"/>
      <c r="K25" s="43"/>
      <c r="L25" s="22"/>
    </row>
    <row r="26" spans="1:12" ht="14.25">
      <c r="A26" s="44"/>
      <c r="B26" s="8">
        <v>3</v>
      </c>
      <c r="C26" s="67">
        <f>'lspp 1-5 giorni'!$E$5*'lspp 1-5 giorni'!$C$20*('lspp 1-5 giorni'!$B26*24)^'lspp 1-5 giorni'!$E$6</f>
        <v>111.80678470750624</v>
      </c>
      <c r="D26" s="67">
        <f>'lspp 1-5 giorni'!$E$5*'lspp 1-5 giorni'!D$20*('lspp 1-5 giorni'!$B26*24)^'lspp 1-5 giorni'!$E$6</f>
        <v>143.72777627917785</v>
      </c>
      <c r="E26" s="67">
        <f>'lspp 1-5 giorni'!$E$5*'lspp 1-5 giorni'!E$20*('lspp 1-5 giorni'!$B26*24)^'lspp 1-5 giorni'!$E$6</f>
        <v>166.3230508569748</v>
      </c>
      <c r="F26" s="67">
        <f>'lspp 1-5 giorni'!$E$5*'lspp 1-5 giorni'!F$20*('lspp 1-5 giorni'!$B26*24)^'lspp 1-5 giorni'!$E$6</f>
        <v>189.21535765847196</v>
      </c>
      <c r="G26" s="67">
        <f>'lspp 1-5 giorni'!$E$5*'lspp 1-5 giorni'!G$20*('lspp 1-5 giorni'!$B26*24)^'lspp 1-5 giorni'!$E$6</f>
        <v>220.19227229221949</v>
      </c>
      <c r="H26" s="67">
        <f>'lspp 1-5 giorni'!$E$5*'lspp 1-5 giorni'!H$20*('lspp 1-5 giorni'!$B26*24)^'lspp 1-5 giorni'!$E$6</f>
        <v>245.22222337701166</v>
      </c>
      <c r="I26" s="67">
        <f>'lspp 1-5 giorni'!$E$5*'lspp 1-5 giorni'!I$20*('lspp 1-5 giorni'!$B26*24)^'lspp 1-5 giorni'!$E$6</f>
        <v>271.08379328618753</v>
      </c>
      <c r="J26" s="8"/>
      <c r="K26" s="43"/>
      <c r="L26" s="22"/>
    </row>
    <row r="27" spans="1:12" ht="14.25">
      <c r="A27" s="44"/>
      <c r="B27" s="8">
        <v>3.5</v>
      </c>
      <c r="C27" s="67">
        <f>'lspp 1-5 giorni'!$E$5*'lspp 1-5 giorni'!$C$20*('lspp 1-5 giorni'!$B27*24)^'lspp 1-5 giorni'!$E$6</f>
        <v>118.95224799454788</v>
      </c>
      <c r="D27" s="67">
        <f>'lspp 1-5 giorni'!$E$5*'lspp 1-5 giorni'!D$20*('lspp 1-5 giorni'!$B27*24)^'lspp 1-5 giorni'!$E$6</f>
        <v>152.91327921102317</v>
      </c>
      <c r="E27" s="67">
        <f>'lspp 1-5 giorni'!$E$5*'lspp 1-5 giorni'!E$20*('lspp 1-5 giorni'!$B27*24)^'lspp 1-5 giorni'!$E$6</f>
        <v>176.95259589573382</v>
      </c>
      <c r="F27" s="67">
        <f>'lspp 1-5 giorni'!$E$5*'lspp 1-5 giorni'!F$20*('lspp 1-5 giorni'!$B27*24)^'lspp 1-5 giorni'!$E$6</f>
        <v>201.3079278457827</v>
      </c>
      <c r="G27" s="67">
        <f>'lspp 1-5 giorni'!$E$5*'lspp 1-5 giorni'!G$20*('lspp 1-5 giorni'!$B27*24)^'lspp 1-5 giorni'!$E$6</f>
        <v>234.2645470818969</v>
      </c>
      <c r="H27" s="67">
        <f>'lspp 1-5 giorni'!$E$5*'lspp 1-5 giorni'!H$20*('lspp 1-5 giorni'!$B27*24)^'lspp 1-5 giorni'!$E$6</f>
        <v>260.8941380903369</v>
      </c>
      <c r="I27" s="67">
        <f>'lspp 1-5 giorni'!$E$5*'lspp 1-5 giorni'!I$20*('lspp 1-5 giorni'!$B27*24)^'lspp 1-5 giorni'!$E$6</f>
        <v>288.40849587651604</v>
      </c>
      <c r="J27" s="8"/>
      <c r="K27" s="43"/>
      <c r="L27" s="22"/>
    </row>
    <row r="28" spans="1:12" ht="14.25">
      <c r="A28" s="44"/>
      <c r="B28" s="8">
        <v>4</v>
      </c>
      <c r="C28" s="67">
        <f>'lspp 1-5 giorni'!$E$5*'lspp 1-5 giorni'!$C$20*('lspp 1-5 giorni'!$B28*24)^'lspp 1-5 giorni'!$E$6</f>
        <v>125.51001686595994</v>
      </c>
      <c r="D28" s="67">
        <f>'lspp 1-5 giorni'!$E$5*'lspp 1-5 giorni'!D$20*('lspp 1-5 giorni'!$B28*24)^'lspp 1-5 giorni'!$E$6</f>
        <v>161.3433001592742</v>
      </c>
      <c r="E28" s="67">
        <f>'lspp 1-5 giorni'!$E$5*'lspp 1-5 giorni'!E$20*('lspp 1-5 giorni'!$B28*24)^'lspp 1-5 giorni'!$E$6</f>
        <v>186.7078905172679</v>
      </c>
      <c r="F28" s="67">
        <f>'lspp 1-5 giorni'!$E$5*'lspp 1-5 giorni'!F$20*('lspp 1-5 giorni'!$B28*24)^'lspp 1-5 giorni'!$E$6</f>
        <v>212.40591788003618</v>
      </c>
      <c r="G28" s="67">
        <f>'lspp 1-5 giorni'!$E$5*'lspp 1-5 giorni'!G$20*('lspp 1-5 giorni'!$B28*24)^'lspp 1-5 giorni'!$E$6</f>
        <v>247.17941653942512</v>
      </c>
      <c r="H28" s="67">
        <f>'lspp 1-5 giorni'!$E$5*'lspp 1-5 giorni'!H$20*('lspp 1-5 giorni'!$B28*24)^'lspp 1-5 giorni'!$E$6</f>
        <v>275.27708155165857</v>
      </c>
      <c r="I28" s="67">
        <f>'lspp 1-5 giorni'!$E$5*'lspp 1-5 giorni'!I$20*('lspp 1-5 giorni'!$B28*24)^'lspp 1-5 giorni'!$E$6</f>
        <v>304.3082900241347</v>
      </c>
      <c r="J28" s="8"/>
      <c r="K28" s="43"/>
      <c r="L28" s="22"/>
    </row>
    <row r="29" spans="1:12" ht="14.25">
      <c r="A29" s="44"/>
      <c r="B29" s="8">
        <v>4.5</v>
      </c>
      <c r="C29" s="67">
        <f>'lspp 1-5 giorni'!$E$5*'lspp 1-5 giorni'!$C$20*('lspp 1-5 giorni'!$B29*24)^'lspp 1-5 giorni'!$E$6</f>
        <v>131.59382247126428</v>
      </c>
      <c r="D29" s="67">
        <f>'lspp 1-5 giorni'!$E$5*'lspp 1-5 giorni'!D$20*('lspp 1-5 giorni'!$B29*24)^'lspp 1-5 giorni'!$E$6</f>
        <v>169.16404067383874</v>
      </c>
      <c r="E29" s="67">
        <f>'lspp 1-5 giorni'!$E$5*'lspp 1-5 giorni'!E$20*('lspp 1-5 giorni'!$B29*24)^'lspp 1-5 giorni'!$E$6</f>
        <v>195.75812044510383</v>
      </c>
      <c r="F29" s="67">
        <f>'lspp 1-5 giorni'!$E$5*'lspp 1-5 giorni'!F$20*('lspp 1-5 giorni'!$B29*24)^'lspp 1-5 giorni'!$E$6</f>
        <v>222.70179980297814</v>
      </c>
      <c r="G29" s="67">
        <f>'lspp 1-5 giorni'!$E$5*'lspp 1-5 giorni'!G$20*('lspp 1-5 giorni'!$B29*24)^'lspp 1-5 giorni'!$E$6</f>
        <v>259.160862780998</v>
      </c>
      <c r="H29" s="67">
        <f>'lspp 1-5 giorni'!$E$5*'lspp 1-5 giorni'!H$20*('lspp 1-5 giorni'!$B29*24)^'lspp 1-5 giorni'!$E$6</f>
        <v>288.62049663178203</v>
      </c>
      <c r="I29" s="67">
        <f>'lspp 1-5 giorni'!$E$5*'lspp 1-5 giorni'!I$20*('lspp 1-5 giorni'!$B29*24)^'lspp 1-5 giorni'!$E$6</f>
        <v>319.0589252867096</v>
      </c>
      <c r="J29" s="8"/>
      <c r="K29" s="43"/>
      <c r="L29" s="22"/>
    </row>
    <row r="30" spans="1:12" ht="14.25">
      <c r="A30" s="44"/>
      <c r="B30" s="8">
        <v>5</v>
      </c>
      <c r="C30" s="67">
        <f>'lspp 1-5 giorni'!$E$5*'lspp 1-5 giorni'!$C$20*('lspp 1-5 giorni'!$B30*24)^'lspp 1-5 giorni'!$E$6</f>
        <v>137.28543611310624</v>
      </c>
      <c r="D30" s="67">
        <f>'lspp 1-5 giorni'!$E$5*'lspp 1-5 giorni'!D$20*('lspp 1-5 giorni'!$B30*24)^'lspp 1-5 giorni'!$E$6</f>
        <v>176.48061787729048</v>
      </c>
      <c r="E30" s="67">
        <f>'lspp 1-5 giorni'!$E$5*'lspp 1-5 giorni'!E$20*('lspp 1-5 giorni'!$B30*24)^'lspp 1-5 giorni'!$E$6</f>
        <v>204.22492814095898</v>
      </c>
      <c r="F30" s="67">
        <f>'lspp 1-5 giorni'!$E$5*'lspp 1-5 giorni'!F$20*('lspp 1-5 giorni'!$B30*24)^'lspp 1-5 giorni'!$E$6</f>
        <v>232.33395865373404</v>
      </c>
      <c r="G30" s="67">
        <f>'lspp 1-5 giorni'!$E$5*'lspp 1-5 giorni'!G$20*('lspp 1-5 giorni'!$B30*24)^'lspp 1-5 giorni'!$E$6</f>
        <v>270.3699262030896</v>
      </c>
      <c r="H30" s="67">
        <f>'lspp 1-5 giorni'!$E$5*'lspp 1-5 giorni'!H$20*('lspp 1-5 giorni'!$B30*24)^'lspp 1-5 giorni'!$E$6</f>
        <v>301.1037296977063</v>
      </c>
      <c r="I30" s="67">
        <f>'lspp 1-5 giorni'!$E$5*'lspp 1-5 giorni'!I$20*('lspp 1-5 giorni'!$B30*24)^'lspp 1-5 giorni'!$E$6</f>
        <v>332.8586622166846</v>
      </c>
      <c r="J30" s="8"/>
      <c r="K30" s="43"/>
      <c r="L30" s="22"/>
    </row>
    <row r="31" spans="1:11" ht="14.25">
      <c r="A31" s="44"/>
      <c r="B31" s="8"/>
      <c r="C31" s="8"/>
      <c r="D31" s="8"/>
      <c r="E31" s="8"/>
      <c r="F31" s="8"/>
      <c r="G31" s="8"/>
      <c r="H31" s="8"/>
      <c r="I31" s="8"/>
      <c r="J31" s="8"/>
      <c r="K31" s="43"/>
    </row>
    <row r="32" spans="1:11" ht="14.25">
      <c r="A32" s="44"/>
      <c r="B32" s="8"/>
      <c r="C32" s="8"/>
      <c r="D32" s="8"/>
      <c r="E32" s="8"/>
      <c r="F32" s="8"/>
      <c r="G32" s="8"/>
      <c r="H32" s="8"/>
      <c r="I32" s="8"/>
      <c r="J32" s="8"/>
      <c r="K32" s="43"/>
    </row>
    <row r="33" spans="1:11" ht="14.25">
      <c r="A33" s="44"/>
      <c r="B33" s="8"/>
      <c r="C33" s="8"/>
      <c r="D33" s="8"/>
      <c r="E33" s="8"/>
      <c r="F33" s="8"/>
      <c r="G33" s="8"/>
      <c r="H33" s="8"/>
      <c r="I33" s="8"/>
      <c r="J33" s="8"/>
      <c r="K33" s="43"/>
    </row>
    <row r="34" spans="1:11" ht="14.25">
      <c r="A34" s="44"/>
      <c r="B34" s="8"/>
      <c r="C34" s="8"/>
      <c r="D34" s="8"/>
      <c r="E34" s="8"/>
      <c r="F34" s="8"/>
      <c r="G34" s="8"/>
      <c r="H34" s="8"/>
      <c r="I34" s="8"/>
      <c r="J34" s="8"/>
      <c r="K34" s="43"/>
    </row>
    <row r="35" spans="1:11" ht="14.25">
      <c r="A35" s="44"/>
      <c r="B35" s="8"/>
      <c r="C35" s="8"/>
      <c r="D35" s="8"/>
      <c r="E35" s="8"/>
      <c r="F35" s="8"/>
      <c r="G35" s="8"/>
      <c r="H35" s="8"/>
      <c r="I35" s="8"/>
      <c r="J35" s="8"/>
      <c r="K35" s="43"/>
    </row>
    <row r="36" spans="1:11" ht="14.25">
      <c r="A36" s="44"/>
      <c r="B36" s="8"/>
      <c r="C36" s="8"/>
      <c r="D36" s="8"/>
      <c r="E36" s="8"/>
      <c r="F36" s="8"/>
      <c r="G36" s="8"/>
      <c r="H36" s="8"/>
      <c r="I36" s="8"/>
      <c r="J36" s="8"/>
      <c r="K36" s="43"/>
    </row>
    <row r="37" spans="1:11" ht="14.25">
      <c r="A37" s="44"/>
      <c r="B37" s="8"/>
      <c r="C37" s="8"/>
      <c r="D37" s="8"/>
      <c r="E37" s="8"/>
      <c r="F37" s="8"/>
      <c r="G37" s="8"/>
      <c r="H37" s="8"/>
      <c r="I37" s="8"/>
      <c r="J37" s="8"/>
      <c r="K37" s="43"/>
    </row>
    <row r="38" spans="1:11" ht="14.25">
      <c r="A38" s="44"/>
      <c r="B38" s="8"/>
      <c r="C38" s="8"/>
      <c r="D38" s="8"/>
      <c r="E38" s="8"/>
      <c r="F38" s="8"/>
      <c r="G38" s="8"/>
      <c r="H38" s="8"/>
      <c r="I38" s="8"/>
      <c r="J38" s="8"/>
      <c r="K38" s="43"/>
    </row>
    <row r="39" spans="1:11" ht="14.25">
      <c r="A39" s="44"/>
      <c r="B39" s="8"/>
      <c r="C39" s="8"/>
      <c r="D39" s="8"/>
      <c r="E39" s="8"/>
      <c r="F39" s="8"/>
      <c r="G39" s="8"/>
      <c r="H39" s="8"/>
      <c r="I39" s="8"/>
      <c r="J39" s="8"/>
      <c r="K39" s="43"/>
    </row>
    <row r="40" spans="1:11" ht="14.25">
      <c r="A40" s="44"/>
      <c r="B40" s="8"/>
      <c r="C40" s="8"/>
      <c r="D40" s="8"/>
      <c r="E40" s="8"/>
      <c r="F40" s="8"/>
      <c r="G40" s="8"/>
      <c r="H40" s="8"/>
      <c r="I40" s="8"/>
      <c r="J40" s="8"/>
      <c r="K40" s="43"/>
    </row>
    <row r="41" spans="1:11" ht="14.25">
      <c r="A41" s="44"/>
      <c r="B41" s="8"/>
      <c r="C41" s="8"/>
      <c r="D41" s="8"/>
      <c r="E41" s="8"/>
      <c r="F41" s="8"/>
      <c r="G41" s="8"/>
      <c r="H41" s="8"/>
      <c r="I41" s="8"/>
      <c r="J41" s="8"/>
      <c r="K41" s="43"/>
    </row>
    <row r="42" spans="1:11" ht="14.25">
      <c r="A42" s="44"/>
      <c r="B42" s="8"/>
      <c r="C42" s="8"/>
      <c r="D42" s="8"/>
      <c r="E42" s="8"/>
      <c r="F42" s="8"/>
      <c r="G42" s="8"/>
      <c r="H42" s="8"/>
      <c r="I42" s="8"/>
      <c r="J42" s="8"/>
      <c r="K42" s="43"/>
    </row>
    <row r="43" spans="1:11" ht="14.25">
      <c r="A43" s="44"/>
      <c r="B43" s="8"/>
      <c r="C43" s="8"/>
      <c r="D43" s="8"/>
      <c r="E43" s="8"/>
      <c r="F43" s="8"/>
      <c r="G43" s="8"/>
      <c r="H43" s="8"/>
      <c r="I43" s="8"/>
      <c r="J43" s="8"/>
      <c r="K43" s="43"/>
    </row>
    <row r="44" spans="1:11" ht="14.25">
      <c r="A44" s="44"/>
      <c r="B44" s="8"/>
      <c r="C44" s="8"/>
      <c r="D44" s="8"/>
      <c r="E44" s="8"/>
      <c r="F44" s="8"/>
      <c r="G44" s="8"/>
      <c r="H44" s="8"/>
      <c r="I44" s="8"/>
      <c r="J44" s="8"/>
      <c r="K44" s="43"/>
    </row>
    <row r="45" spans="1:11" ht="14.25">
      <c r="A45" s="44"/>
      <c r="B45" s="8"/>
      <c r="C45" s="8"/>
      <c r="D45" s="8"/>
      <c r="E45" s="8"/>
      <c r="F45" s="8"/>
      <c r="G45" s="8"/>
      <c r="H45" s="8"/>
      <c r="I45" s="8"/>
      <c r="J45" s="8"/>
      <c r="K45" s="43"/>
    </row>
    <row r="46" spans="1:11" ht="14.25">
      <c r="A46" s="44"/>
      <c r="B46" s="8"/>
      <c r="C46" s="8"/>
      <c r="D46" s="8"/>
      <c r="E46" s="8"/>
      <c r="F46" s="8"/>
      <c r="G46" s="8"/>
      <c r="H46" s="8"/>
      <c r="I46" s="8"/>
      <c r="J46" s="8"/>
      <c r="K46" s="43"/>
    </row>
    <row r="47" spans="1:11" ht="14.25">
      <c r="A47" s="44"/>
      <c r="B47" s="8"/>
      <c r="C47" s="8"/>
      <c r="D47" s="8"/>
      <c r="E47" s="8"/>
      <c r="F47" s="8"/>
      <c r="G47" s="8"/>
      <c r="H47" s="8"/>
      <c r="I47" s="8"/>
      <c r="J47" s="8"/>
      <c r="K47" s="43"/>
    </row>
    <row r="48" spans="1:11" ht="14.25">
      <c r="A48" s="44"/>
      <c r="B48" s="8"/>
      <c r="C48" s="8"/>
      <c r="D48" s="8"/>
      <c r="E48" s="8"/>
      <c r="F48" s="8"/>
      <c r="G48" s="8"/>
      <c r="H48" s="8"/>
      <c r="I48" s="8"/>
      <c r="J48" s="8"/>
      <c r="K48" s="43"/>
    </row>
    <row r="49" spans="1:11" ht="14.25">
      <c r="A49" s="44"/>
      <c r="B49" s="8"/>
      <c r="C49" s="8"/>
      <c r="D49" s="8"/>
      <c r="E49" s="8"/>
      <c r="F49" s="8"/>
      <c r="G49" s="8"/>
      <c r="H49" s="8"/>
      <c r="I49" s="8"/>
      <c r="J49" s="8"/>
      <c r="K49" s="43"/>
    </row>
    <row r="50" spans="1:11" ht="14.25">
      <c r="A50" s="44"/>
      <c r="B50" s="8"/>
      <c r="C50" s="8"/>
      <c r="D50" s="8"/>
      <c r="E50" s="8"/>
      <c r="F50" s="8"/>
      <c r="G50" s="8"/>
      <c r="H50" s="8"/>
      <c r="I50" s="8"/>
      <c r="J50" s="8"/>
      <c r="K50" s="43"/>
    </row>
    <row r="51" spans="1:11" ht="14.25">
      <c r="A51" s="44"/>
      <c r="B51" s="8"/>
      <c r="C51" s="8"/>
      <c r="D51" s="8"/>
      <c r="E51" s="8"/>
      <c r="F51" s="8"/>
      <c r="G51" s="8"/>
      <c r="H51" s="8"/>
      <c r="I51" s="8"/>
      <c r="J51" s="8"/>
      <c r="K51" s="43"/>
    </row>
    <row r="52" spans="1:11" ht="14.25">
      <c r="A52" s="44"/>
      <c r="B52" s="8"/>
      <c r="C52" s="8"/>
      <c r="D52" s="8"/>
      <c r="E52" s="8"/>
      <c r="F52" s="8"/>
      <c r="G52" s="8"/>
      <c r="H52" s="8"/>
      <c r="I52" s="8"/>
      <c r="J52" s="8"/>
      <c r="K52" s="43"/>
    </row>
    <row r="53" spans="1:11" ht="14.25">
      <c r="A53" s="44"/>
      <c r="B53" s="8"/>
      <c r="C53" s="8"/>
      <c r="D53" s="8"/>
      <c r="E53" s="8"/>
      <c r="F53" s="8"/>
      <c r="G53" s="8"/>
      <c r="H53" s="8"/>
      <c r="I53" s="8"/>
      <c r="J53" s="8"/>
      <c r="K53" s="43"/>
    </row>
    <row r="54" spans="1:11" ht="14.25">
      <c r="A54" s="44"/>
      <c r="B54" s="8"/>
      <c r="C54" s="8"/>
      <c r="D54" s="8"/>
      <c r="E54" s="8"/>
      <c r="F54" s="8"/>
      <c r="G54" s="8"/>
      <c r="H54" s="8"/>
      <c r="I54" s="8"/>
      <c r="J54" s="8"/>
      <c r="K54" s="43"/>
    </row>
    <row r="55" spans="1:11" ht="14.25">
      <c r="A55" s="44"/>
      <c r="B55" s="8"/>
      <c r="C55" s="8"/>
      <c r="D55" s="8"/>
      <c r="E55" s="8"/>
      <c r="F55" s="8"/>
      <c r="G55" s="8"/>
      <c r="H55" s="8"/>
      <c r="I55" s="8"/>
      <c r="J55" s="8"/>
      <c r="K55" s="43"/>
    </row>
    <row r="56" spans="1:11" ht="14.25">
      <c r="A56" s="44"/>
      <c r="B56" s="8"/>
      <c r="C56" s="8"/>
      <c r="D56" s="8"/>
      <c r="E56" s="8"/>
      <c r="F56" s="8"/>
      <c r="G56" s="8"/>
      <c r="H56" s="8"/>
      <c r="I56" s="8"/>
      <c r="J56" s="8"/>
      <c r="K56" s="43"/>
    </row>
    <row r="57" spans="1:11" ht="14.25">
      <c r="A57" s="44"/>
      <c r="B57" s="8"/>
      <c r="C57" s="8"/>
      <c r="D57" s="8"/>
      <c r="E57" s="8"/>
      <c r="F57" s="8"/>
      <c r="G57" s="8"/>
      <c r="H57" s="8"/>
      <c r="I57" s="8"/>
      <c r="J57" s="8"/>
      <c r="K57" s="43"/>
    </row>
    <row r="58" spans="1:11" ht="14.25">
      <c r="A58" s="44"/>
      <c r="B58" s="8"/>
      <c r="C58" s="8"/>
      <c r="D58" s="8"/>
      <c r="E58" s="8"/>
      <c r="F58" s="8"/>
      <c r="G58" s="8"/>
      <c r="H58" s="8"/>
      <c r="I58" s="8"/>
      <c r="J58" s="8"/>
      <c r="K58" s="43"/>
    </row>
    <row r="59" spans="1:11" ht="14.25">
      <c r="A59" s="44"/>
      <c r="B59" s="8"/>
      <c r="C59" s="8"/>
      <c r="D59" s="8"/>
      <c r="E59" s="8"/>
      <c r="F59" s="8"/>
      <c r="G59" s="8"/>
      <c r="H59" s="8"/>
      <c r="I59" s="8"/>
      <c r="J59" s="8"/>
      <c r="K59" s="43"/>
    </row>
    <row r="60" spans="1:11" ht="14.25">
      <c r="A60" s="44"/>
      <c r="B60" s="8"/>
      <c r="C60" s="8"/>
      <c r="D60" s="8"/>
      <c r="E60" s="8"/>
      <c r="F60" s="8"/>
      <c r="G60" s="8"/>
      <c r="H60" s="8"/>
      <c r="I60" s="8"/>
      <c r="J60" s="8"/>
      <c r="K60" s="43"/>
    </row>
    <row r="61" spans="1:11" ht="14.25">
      <c r="A61" s="68"/>
      <c r="B61" s="54"/>
      <c r="C61" s="54"/>
      <c r="D61" s="54"/>
      <c r="E61" s="54"/>
      <c r="F61" s="54"/>
      <c r="G61" s="54"/>
      <c r="H61" s="54"/>
      <c r="I61" s="54"/>
      <c r="J61" s="54"/>
      <c r="K61" s="55"/>
    </row>
    <row r="62" spans="2:10" ht="14.25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4.25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4.25"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 sheet="1" objects="1" scenarios="1" formatCells="0" formatColumns="0" formatRows="0" autoFilter="0" pivotTables="0"/>
  <dataValidations count="4">
    <dataValidation type="decimal" operator="greaterThanOrEqual" allowBlank="1" showInputMessage="1" showErrorMessage="1" sqref="K22:L30">
      <formula1>0</formula1>
    </dataValidation>
    <dataValidation allowBlank="1" showErrorMessage="1" prompt="&#10;&#10;" sqref="K21:L21"/>
    <dataValidation type="decimal" operator="greaterThanOrEqual" allowBlank="1" showInputMessage="1" showErrorMessage="1" prompt="Inserire la precipitazione totale osservata durante l'evento da valutare." errorTitle="Attenzione." error="Il valore inserito è negativo. Inserire un valore positivo." sqref="I7">
      <formula1>0</formula1>
    </dataValidation>
    <dataValidation type="decimal" allowBlank="1" showInputMessage="1" showErrorMessage="1" promptTitle="Durata dell'evento pluviometrico" prompt="Inserire una durata compresa tra 1 e 5 giorni." errorTitle="Attenzione" error="La durata inserita non è valida." sqref="I6">
      <formula1>1</formula1>
      <formula2>5</formula2>
    </dataValidation>
  </dataValidations>
  <hyperlinks>
    <hyperlink ref="H15" r:id="rId1" display="http://idro.arpalombardia.it/manual/lspp.pdf"/>
    <hyperlink ref="D4" r:id="rId2" display="http://idro.arpalombardia.it"/>
  </hyperlinks>
  <printOptions/>
  <pageMargins left="0.7" right="0.7" top="0.75" bottom="0.75" header="0.3" footer="0.3"/>
  <pageSetup fitToWidth="0" fitToHeight="1" horizontalDpi="600" verticalDpi="600" orientation="portrait" paperSize="9" scale="80" r:id="rId7"/>
  <drawing r:id="rId6"/>
  <legacyDrawing r:id="rId5"/>
  <oleObjects>
    <oleObject progId="Equation.3" shapeId="8867" r:id="rId3"/>
    <oleObject progId="Equation.3" shapeId="886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1.8515625" style="0" customWidth="1"/>
    <col min="2" max="2" width="12.140625" style="0" customWidth="1"/>
    <col min="3" max="3" width="11.7109375" style="0" customWidth="1"/>
    <col min="4" max="4" width="7.28125" style="0" customWidth="1"/>
    <col min="5" max="5" width="36.00390625" style="0" customWidth="1"/>
    <col min="6" max="6" width="5.140625" style="19" customWidth="1"/>
    <col min="7" max="7" width="12.140625" style="19" customWidth="1"/>
    <col min="8" max="10" width="9.140625" style="19" customWidth="1"/>
    <col min="11" max="11" width="15.8515625" style="19" customWidth="1"/>
    <col min="12" max="21" width="9.140625" style="19" customWidth="1"/>
  </cols>
  <sheetData>
    <row r="1" spans="1:18" ht="46.5" customHeight="1">
      <c r="A1" s="40"/>
      <c r="B1" s="89" t="s">
        <v>58</v>
      </c>
      <c r="C1" s="89"/>
      <c r="D1" s="89"/>
      <c r="E1" s="90"/>
      <c r="F1" s="39"/>
      <c r="G1" s="30" t="s">
        <v>21</v>
      </c>
      <c r="J1" s="22"/>
      <c r="M1" s="22"/>
      <c r="N1" s="22"/>
      <c r="O1" s="22"/>
      <c r="P1" s="22"/>
      <c r="Q1" s="22"/>
      <c r="R1" s="30"/>
    </row>
    <row r="2" spans="1:17" ht="14.25">
      <c r="A2" s="41"/>
      <c r="B2" s="16" t="s">
        <v>19</v>
      </c>
      <c r="C2" s="17" t="s">
        <v>59</v>
      </c>
      <c r="D2" s="42"/>
      <c r="E2" s="43"/>
      <c r="J2" s="22"/>
      <c r="P2" s="80"/>
      <c r="Q2" s="80"/>
    </row>
    <row r="3" spans="1:14" ht="14.25">
      <c r="A3" s="44"/>
      <c r="B3" s="16" t="s">
        <v>20</v>
      </c>
      <c r="C3" s="17" t="s">
        <v>23</v>
      </c>
      <c r="D3" s="56"/>
      <c r="E3" s="57"/>
      <c r="G3" s="19" t="s">
        <v>14</v>
      </c>
      <c r="H3" s="81" t="s">
        <v>23</v>
      </c>
      <c r="I3" s="19" t="s">
        <v>24</v>
      </c>
      <c r="J3" s="22"/>
      <c r="M3" s="80"/>
      <c r="N3" s="80"/>
    </row>
    <row r="4" spans="1:14" ht="14.25">
      <c r="A4" s="44"/>
      <c r="B4" s="8"/>
      <c r="C4" s="8"/>
      <c r="D4" s="29"/>
      <c r="E4" s="43"/>
      <c r="G4" s="19" t="s">
        <v>14</v>
      </c>
      <c r="H4" s="58"/>
      <c r="I4" s="19" t="s">
        <v>43</v>
      </c>
      <c r="J4" s="22"/>
      <c r="M4" s="80"/>
      <c r="N4" s="80"/>
    </row>
    <row r="5" spans="1:16" ht="14.25">
      <c r="A5" s="46" t="s">
        <v>47</v>
      </c>
      <c r="B5" s="58"/>
      <c r="C5" s="21" t="s">
        <v>48</v>
      </c>
      <c r="D5" s="8"/>
      <c r="E5" s="43"/>
      <c r="G5" s="19" t="s">
        <v>14</v>
      </c>
      <c r="H5" s="59"/>
      <c r="I5" s="19" t="s">
        <v>25</v>
      </c>
      <c r="J5" s="22"/>
      <c r="K5" s="22"/>
      <c r="L5" s="31"/>
      <c r="M5" s="22"/>
      <c r="N5" s="32"/>
      <c r="O5" s="35"/>
      <c r="P5" s="22"/>
    </row>
    <row r="6" spans="1:16" ht="15" thickBot="1">
      <c r="A6" s="46" t="s">
        <v>49</v>
      </c>
      <c r="B6" s="58"/>
      <c r="C6" s="21" t="s">
        <v>50</v>
      </c>
      <c r="D6" s="8"/>
      <c r="E6" s="43"/>
      <c r="G6" s="22"/>
      <c r="H6" s="33"/>
      <c r="I6" s="22"/>
      <c r="J6" s="34"/>
      <c r="K6" s="36"/>
      <c r="L6" s="22"/>
      <c r="M6" s="22"/>
      <c r="N6" s="22"/>
      <c r="O6" s="22"/>
      <c r="P6" s="22"/>
    </row>
    <row r="7" spans="1:16" ht="15" thickBot="1">
      <c r="A7" s="47" t="s">
        <v>52</v>
      </c>
      <c r="B7" s="38" t="str">
        <f>IF(B16&lt;&gt;"n.d.",1/(1-B16),"n.d.")</f>
        <v>n.d.</v>
      </c>
      <c r="C7" s="48" t="s">
        <v>51</v>
      </c>
      <c r="D7" s="42"/>
      <c r="E7" s="43"/>
      <c r="G7" s="22"/>
      <c r="H7" s="33"/>
      <c r="I7" s="22"/>
      <c r="J7" s="34"/>
      <c r="K7" s="36"/>
      <c r="L7" s="22"/>
      <c r="M7" s="22"/>
      <c r="N7" s="22"/>
      <c r="O7" s="22"/>
      <c r="P7" s="22"/>
    </row>
    <row r="8" spans="1:17" ht="14.25">
      <c r="A8" s="45"/>
      <c r="B8" s="26"/>
      <c r="C8" s="26"/>
      <c r="D8" s="8"/>
      <c r="E8" s="43"/>
      <c r="G8" s="22"/>
      <c r="H8" s="33"/>
      <c r="I8" s="22"/>
      <c r="J8" s="34"/>
      <c r="K8" s="36"/>
      <c r="L8" s="22"/>
      <c r="M8" s="22"/>
      <c r="N8" s="22"/>
      <c r="O8" s="22"/>
      <c r="P8" s="22"/>
      <c r="Q8" s="22"/>
    </row>
    <row r="9" spans="1:17" ht="14.25">
      <c r="A9" s="49" t="s">
        <v>29</v>
      </c>
      <c r="B9" s="28" t="s">
        <v>30</v>
      </c>
      <c r="C9" s="8"/>
      <c r="D9" s="8"/>
      <c r="E9" s="43"/>
      <c r="G9" s="22"/>
      <c r="H9" s="33"/>
      <c r="I9" s="22"/>
      <c r="J9" s="34"/>
      <c r="K9" s="36"/>
      <c r="L9" s="22"/>
      <c r="M9" s="22"/>
      <c r="N9" s="22"/>
      <c r="O9" s="22"/>
      <c r="P9" s="22"/>
      <c r="Q9" s="22"/>
    </row>
    <row r="10" spans="1:21" ht="14.25">
      <c r="A10" s="85" t="s">
        <v>12</v>
      </c>
      <c r="B10" s="88">
        <v>31.309999</v>
      </c>
      <c r="C10" s="8"/>
      <c r="D10" s="8"/>
      <c r="E10" s="43"/>
      <c r="F10" s="22"/>
      <c r="G10" s="33"/>
      <c r="H10" s="22"/>
      <c r="I10" s="34"/>
      <c r="J10" s="36"/>
      <c r="K10" s="22"/>
      <c r="L10" s="22"/>
      <c r="M10" s="22"/>
      <c r="N10" s="22"/>
      <c r="O10" s="22"/>
      <c r="P10" s="22"/>
      <c r="U10"/>
    </row>
    <row r="11" spans="1:21" ht="14.25">
      <c r="A11" s="85" t="s">
        <v>8</v>
      </c>
      <c r="B11" s="88">
        <v>0.30309999</v>
      </c>
      <c r="C11" s="8"/>
      <c r="D11" s="37"/>
      <c r="E11" s="43"/>
      <c r="F11" s="22"/>
      <c r="K11" s="22"/>
      <c r="L11" s="22"/>
      <c r="M11" s="22"/>
      <c r="N11" s="22"/>
      <c r="O11" s="22"/>
      <c r="P11" s="22"/>
      <c r="U11"/>
    </row>
    <row r="12" spans="1:21" ht="14.25">
      <c r="A12" s="85" t="s">
        <v>9</v>
      </c>
      <c r="B12" s="88">
        <v>0.29769999</v>
      </c>
      <c r="C12" s="8"/>
      <c r="D12" s="37"/>
      <c r="E12" s="43"/>
      <c r="F12" s="22"/>
      <c r="K12" s="22"/>
      <c r="L12" s="22"/>
      <c r="M12" s="22"/>
      <c r="N12" s="22"/>
      <c r="O12" s="22"/>
      <c r="P12" s="22"/>
      <c r="U12"/>
    </row>
    <row r="13" spans="1:21" ht="14.25">
      <c r="A13" s="85" t="s">
        <v>10</v>
      </c>
      <c r="B13" s="88">
        <v>-0.0111</v>
      </c>
      <c r="C13" s="8"/>
      <c r="D13" s="8"/>
      <c r="E13" s="43"/>
      <c r="F13" s="22"/>
      <c r="K13" s="22"/>
      <c r="L13" s="22"/>
      <c r="M13" s="22"/>
      <c r="N13" s="22"/>
      <c r="O13" s="22"/>
      <c r="P13" s="22"/>
      <c r="U13"/>
    </row>
    <row r="14" spans="1:21" ht="14.25">
      <c r="A14" s="85" t="s">
        <v>11</v>
      </c>
      <c r="B14" s="88">
        <v>0.8247</v>
      </c>
      <c r="C14" s="8"/>
      <c r="D14" s="8"/>
      <c r="E14" s="43"/>
      <c r="F14" s="22"/>
      <c r="K14" s="22"/>
      <c r="L14" s="22"/>
      <c r="M14" s="22"/>
      <c r="N14" s="22"/>
      <c r="O14" s="22"/>
      <c r="P14" s="22"/>
      <c r="U14"/>
    </row>
    <row r="15" spans="1:21" ht="14.25">
      <c r="A15" s="50" t="s">
        <v>41</v>
      </c>
      <c r="B15" s="60" t="str">
        <f>IF(AND(B5&gt;0,B6&gt;0),B6/($B$10*B5^$B$11),"n.d.")</f>
        <v>n.d.</v>
      </c>
      <c r="C15" s="42"/>
      <c r="D15" s="8"/>
      <c r="E15" s="43"/>
      <c r="F15" s="22"/>
      <c r="K15" s="22"/>
      <c r="L15" s="22"/>
      <c r="M15" s="22"/>
      <c r="N15" s="22"/>
      <c r="O15" s="22"/>
      <c r="P15" s="22"/>
      <c r="U15"/>
    </row>
    <row r="16" spans="1:21" ht="14.25">
      <c r="A16" s="50" t="s">
        <v>42</v>
      </c>
      <c r="B16" s="60" t="str">
        <f>IF(B15&lt;&gt;"n.d.",EXP(-((1-$B$13/$B$12*(B15-$B$14))^(1/$B$13))),"n.d.")</f>
        <v>n.d.</v>
      </c>
      <c r="C16" s="42"/>
      <c r="D16" s="8"/>
      <c r="E16" s="43"/>
      <c r="F16" s="22"/>
      <c r="K16" s="22"/>
      <c r="L16" s="22"/>
      <c r="M16" s="22"/>
      <c r="N16" s="22"/>
      <c r="O16" s="22"/>
      <c r="P16" s="22"/>
      <c r="U16"/>
    </row>
    <row r="17" spans="1:21" ht="17.25" customHeight="1">
      <c r="A17" s="51" t="s">
        <v>53</v>
      </c>
      <c r="B17" s="8"/>
      <c r="C17" s="8"/>
      <c r="D17" s="42"/>
      <c r="E17" s="43"/>
      <c r="F17" s="22"/>
      <c r="G17" s="33"/>
      <c r="H17" s="22"/>
      <c r="I17" s="34"/>
      <c r="J17" s="36"/>
      <c r="K17" s="22"/>
      <c r="L17" s="22"/>
      <c r="M17" s="22"/>
      <c r="N17" s="22"/>
      <c r="O17" s="22"/>
      <c r="P17" s="22"/>
      <c r="U17"/>
    </row>
    <row r="18" spans="1:17" ht="15">
      <c r="A18" s="44"/>
      <c r="B18" s="8"/>
      <c r="C18" s="8"/>
      <c r="D18" s="8" t="s">
        <v>26</v>
      </c>
      <c r="E18" s="43"/>
      <c r="G18" s="22"/>
      <c r="H18" s="33"/>
      <c r="I18" s="22"/>
      <c r="J18" s="34"/>
      <c r="K18" s="22"/>
      <c r="L18" s="22"/>
      <c r="M18" s="22"/>
      <c r="N18" s="22"/>
      <c r="O18" s="22"/>
      <c r="P18" s="22"/>
      <c r="Q18" s="22"/>
    </row>
    <row r="19" spans="1:16" ht="15">
      <c r="A19" s="44"/>
      <c r="B19" s="8"/>
      <c r="C19" s="8"/>
      <c r="D19" s="52" t="s">
        <v>27</v>
      </c>
      <c r="E19" s="43"/>
      <c r="F19" s="22"/>
      <c r="G19" s="22"/>
      <c r="H19" s="22"/>
      <c r="I19" s="22"/>
      <c r="J19" s="34"/>
      <c r="K19" s="22"/>
      <c r="L19" s="22"/>
      <c r="M19" s="22"/>
      <c r="N19" s="22"/>
      <c r="O19" s="22"/>
      <c r="P19" s="22"/>
    </row>
    <row r="20" spans="1:16" ht="15">
      <c r="A20" s="44"/>
      <c r="B20" s="8"/>
      <c r="C20" s="8"/>
      <c r="D20" s="52" t="s">
        <v>28</v>
      </c>
      <c r="E20" s="43"/>
      <c r="F20" s="22"/>
      <c r="G20" s="22"/>
      <c r="H20" s="33"/>
      <c r="I20" s="22"/>
      <c r="J20" s="34"/>
      <c r="K20" s="22"/>
      <c r="L20" s="22"/>
      <c r="M20" s="22"/>
      <c r="N20" s="22"/>
      <c r="O20" s="22"/>
      <c r="P20" s="22"/>
    </row>
    <row r="21" spans="1:16" ht="15">
      <c r="A21" s="44"/>
      <c r="B21" s="8"/>
      <c r="C21" s="8"/>
      <c r="D21" s="8"/>
      <c r="E21" s="43"/>
      <c r="F21" s="22"/>
      <c r="G21" s="22"/>
      <c r="H21" s="33"/>
      <c r="I21" s="22"/>
      <c r="J21" s="34"/>
      <c r="K21" s="22"/>
      <c r="L21" s="22"/>
      <c r="M21" s="22"/>
      <c r="N21" s="22"/>
      <c r="O21" s="22"/>
      <c r="P21" s="22"/>
    </row>
    <row r="22" spans="1:16" ht="14.25">
      <c r="A22" s="44"/>
      <c r="B22" s="8"/>
      <c r="C22" s="8"/>
      <c r="D22" s="8"/>
      <c r="E22" s="43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51" t="s">
        <v>46</v>
      </c>
      <c r="B23" s="8"/>
      <c r="C23" s="8"/>
      <c r="D23" s="8"/>
      <c r="E23" s="43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5">
      <c r="A24" s="44"/>
      <c r="B24" s="8"/>
      <c r="C24" s="8"/>
      <c r="D24" s="42"/>
      <c r="E24" s="43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5" ht="15">
      <c r="A25" s="44"/>
      <c r="B25" s="8"/>
      <c r="C25" s="8"/>
      <c r="D25" s="8"/>
      <c r="E25" s="43"/>
    </row>
    <row r="26" spans="1:5" ht="15">
      <c r="A26" s="44"/>
      <c r="B26" s="8"/>
      <c r="C26" s="8"/>
      <c r="D26" s="8"/>
      <c r="E26" s="43"/>
    </row>
    <row r="27" spans="1:5" ht="15">
      <c r="A27" s="44"/>
      <c r="B27" s="8"/>
      <c r="C27" s="8"/>
      <c r="D27" s="8"/>
      <c r="E27" s="43"/>
    </row>
    <row r="28" spans="1:5" ht="15">
      <c r="A28" s="44"/>
      <c r="B28" s="8"/>
      <c r="C28" s="8"/>
      <c r="D28" s="8"/>
      <c r="E28" s="43"/>
    </row>
    <row r="29" spans="1:5" ht="15">
      <c r="A29" s="41"/>
      <c r="B29" s="8"/>
      <c r="C29" s="8"/>
      <c r="D29" s="8"/>
      <c r="E29" s="43"/>
    </row>
    <row r="30" spans="1:5" ht="15">
      <c r="A30" s="41"/>
      <c r="B30" s="8"/>
      <c r="C30" s="8"/>
      <c r="D30" s="8"/>
      <c r="E30" s="43"/>
    </row>
    <row r="31" spans="1:5" ht="14.25">
      <c r="A31" s="53"/>
      <c r="B31" s="54"/>
      <c r="C31" s="54"/>
      <c r="D31" s="54"/>
      <c r="E31" s="55"/>
    </row>
    <row r="32" ht="14.25">
      <c r="A32" s="25"/>
    </row>
    <row r="33" ht="14.25">
      <c r="A33" s="25"/>
    </row>
    <row r="34" ht="14.25">
      <c r="A34" s="25"/>
    </row>
    <row r="35" ht="14.25">
      <c r="A35" s="25"/>
    </row>
    <row r="37" ht="14.25">
      <c r="E37" s="27"/>
    </row>
    <row r="38" spans="5:6" ht="14.25">
      <c r="E38" s="27"/>
      <c r="F38" s="27"/>
    </row>
    <row r="39" spans="5:6" ht="14.25">
      <c r="E39" s="27"/>
      <c r="F39" s="27"/>
    </row>
    <row r="40" spans="5:6" ht="14.25">
      <c r="E40" s="27"/>
      <c r="F40" s="27"/>
    </row>
    <row r="41" spans="1:6" ht="14.25">
      <c r="A41" t="s">
        <v>45</v>
      </c>
      <c r="E41" s="27"/>
      <c r="F41" s="27"/>
    </row>
    <row r="42" ht="14.25">
      <c r="F42" s="27"/>
    </row>
  </sheetData>
  <sheetProtection sheet="1" objects="1" scenarios="1"/>
  <mergeCells count="1">
    <mergeCell ref="B1:E1"/>
  </mergeCells>
  <dataValidations count="3">
    <dataValidation type="decimal" operator="greaterThan" allowBlank="1" showErrorMessage="1" sqref="O5">
      <formula1>1</formula1>
    </dataValidation>
    <dataValidation type="decimal" allowBlank="1" showInputMessage="1" showErrorMessage="1" promptTitle="Durata dell'evento critico" prompt="inserire una durata compresa tra 1 e 24 ore." errorTitle="Attenzione" error="La durata inserita non è valida." sqref="B5">
      <formula1>1</formula1>
      <formula2>24</formula2>
    </dataValidation>
    <dataValidation type="decimal" operator="greaterThanOrEqual" allowBlank="1" showInputMessage="1" showErrorMessage="1" prompt="Inserire la precipitazione totale osservata durante l'evento da valutare." errorTitle="Attenzione." error="Il valore inserito è negativo. Inserire un valore positivo." sqref="B6">
      <formula1>0</formula1>
    </dataValidation>
  </dataValidations>
  <hyperlinks>
    <hyperlink ref="D19" r:id="rId1" display="http://idro.arpalombardia.it/manual/lspp.pdf"/>
    <hyperlink ref="B9" r:id="rId2" display="http://idro.arpalombardia.it"/>
    <hyperlink ref="D20" r:id="rId3" display="http://idro.arpalombardia.it/manual/STRADA_report.pdf"/>
  </hyperlinks>
  <printOptions/>
  <pageMargins left="0.7" right="0.7" top="0.75" bottom="0.75" header="0.3" footer="0.3"/>
  <pageSetup fitToHeight="1" fitToWidth="1" horizontalDpi="600" verticalDpi="600" orientation="portrait" paperSize="9" scale="88" r:id="rId9"/>
  <drawing r:id="rId8"/>
  <legacyDrawing r:id="rId7"/>
  <oleObjects>
    <oleObject progId="Equation.3" shapeId="8865" r:id="rId4"/>
    <oleObject progId="Equation.3" shapeId="8864" r:id="rId5"/>
    <oleObject progId="Equation.3" shapeId="886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RUSSO MICHELE</dc:creator>
  <cp:keywords/>
  <dc:description/>
  <cp:lastModifiedBy>Ilaria</cp:lastModifiedBy>
  <cp:lastPrinted>2013-09-09T16:20:15Z</cp:lastPrinted>
  <dcterms:created xsi:type="dcterms:W3CDTF">2013-07-19T09:16:50Z</dcterms:created>
  <dcterms:modified xsi:type="dcterms:W3CDTF">2019-02-20T14:21:16Z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